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otaver\Desktop\"/>
    </mc:Choice>
  </mc:AlternateContent>
  <workbookProtection workbookAlgorithmName="SHA-512" workbookHashValue="0oFYxHCOVb7MD8c5YmtMpt/9Pw/WfOJ7SIHurr3STlWCemzi50FEzLdfGB3cbXne0qu8RZDgpAxHCIuCUjnq5Q==" workbookSaltValue="yeVpO6F9J1jcxhXUADsDcw==" workbookSpinCount="100000" lockStructure="1"/>
  <bookViews>
    <workbookView xWindow="480" yWindow="150" windowWidth="12915" windowHeight="7740"/>
  </bookViews>
  <sheets>
    <sheet name="In Anlehnung DIN1989-1" sheetId="1" r:id="rId1"/>
  </sheets>
  <calcPr calcId="152511"/>
</workbook>
</file>

<file path=xl/calcChain.xml><?xml version="1.0" encoding="utf-8"?>
<calcChain xmlns="http://schemas.openxmlformats.org/spreadsheetml/2006/main">
  <c r="L40" i="1" l="1"/>
  <c r="L66" i="1" l="1"/>
  <c r="L74" i="1"/>
  <c r="L72" i="1"/>
  <c r="L68" i="1"/>
  <c r="L60" i="1" l="1"/>
  <c r="L56" i="1" l="1"/>
  <c r="L53" i="1"/>
  <c r="L51" i="1"/>
  <c r="L78" i="1" s="1"/>
  <c r="L81" i="1" l="1"/>
  <c r="L84" i="1" s="1"/>
  <c r="A96" i="1" l="1"/>
  <c r="A92" i="1"/>
  <c r="J96" i="1" l="1"/>
  <c r="C96" i="1"/>
  <c r="F96" i="1"/>
  <c r="H96" i="1" s="1"/>
  <c r="D96" i="1"/>
  <c r="H92" i="1"/>
  <c r="D92" i="1"/>
  <c r="F92" i="1" s="1"/>
  <c r="C92" i="1"/>
</calcChain>
</file>

<file path=xl/sharedStrings.xml><?xml version="1.0" encoding="utf-8"?>
<sst xmlns="http://schemas.openxmlformats.org/spreadsheetml/2006/main" count="69" uniqueCount="58">
  <si>
    <t>-</t>
  </si>
  <si>
    <t>Regenwasserertrag</t>
  </si>
  <si>
    <t>Flachdach unbekiest</t>
  </si>
  <si>
    <t>Flachdach bekiest</t>
  </si>
  <si>
    <t>Liter</t>
  </si>
  <si>
    <t>Gartenbewässerung</t>
  </si>
  <si>
    <t>Sportanlagen</t>
  </si>
  <si>
    <t>Liter/Jahr</t>
  </si>
  <si>
    <t>Objekt:</t>
  </si>
  <si>
    <t>Kunde:</t>
  </si>
  <si>
    <t>Anzahl Personen</t>
  </si>
  <si>
    <t>Pro Tag, Jahr und Person</t>
  </si>
  <si>
    <t>Liter / Tag</t>
  </si>
  <si>
    <t>Bewässerte Fläche pro Saison</t>
  </si>
  <si>
    <t>Ackerbewässerung</t>
  </si>
  <si>
    <t>Wäsche waschen</t>
  </si>
  <si>
    <t>Verbrauchsart</t>
  </si>
  <si>
    <t>Waschgänge pro Woche</t>
  </si>
  <si>
    <t>Art des Dachs</t>
  </si>
  <si>
    <t>Bedingungen:</t>
  </si>
  <si>
    <t>Jährlicher Regenwasserertrag</t>
  </si>
  <si>
    <t>Konstante Personenzahl/Nutzung</t>
  </si>
  <si>
    <t>Bei leichtem Boden</t>
  </si>
  <si>
    <t>Bei schwerem Boden</t>
  </si>
  <si>
    <t>Toiletten Bürobereich</t>
  </si>
  <si>
    <t>Toilette Haushalt</t>
  </si>
  <si>
    <t>Regenwasserverbrauch</t>
  </si>
  <si>
    <t>Beton, glatter Belag</t>
  </si>
  <si>
    <t>Geneigtes Hartdach</t>
  </si>
  <si>
    <t xml:space="preserve">Auslegung der Speichergrösse </t>
  </si>
  <si>
    <t>für das Auffangen von Regenwasser in Anlehnung an die Norm DIN1989-1</t>
  </si>
  <si>
    <t>Auffangfläche:</t>
  </si>
  <si>
    <t>Lokale Niederschlags- menge:</t>
  </si>
  <si>
    <t>Geeignete Auffangflächen</t>
  </si>
  <si>
    <t>Empfohlene Tankgrösse:</t>
  </si>
  <si>
    <t xml:space="preserve">Nutzvolumen in Liter </t>
  </si>
  <si>
    <t>Pflasterstein, Verbundene Platten</t>
  </si>
  <si>
    <t>Niederschlagshöhen von min. 500mm - 800mm pro Jahr</t>
  </si>
  <si>
    <r>
      <t>m</t>
    </r>
    <r>
      <rPr>
        <vertAlign val="superscript"/>
        <sz val="11"/>
        <color theme="1"/>
        <rFont val="Verdana"/>
        <family val="2"/>
      </rPr>
      <t>2</t>
    </r>
  </si>
  <si>
    <r>
      <t>l/m</t>
    </r>
    <r>
      <rPr>
        <vertAlign val="superscript"/>
        <sz val="11"/>
        <color theme="1"/>
        <rFont val="Verdana"/>
        <family val="2"/>
      </rPr>
      <t>2</t>
    </r>
    <r>
      <rPr>
        <sz val="11"/>
        <color theme="1"/>
        <rFont val="Verdana"/>
        <family val="2"/>
      </rPr>
      <t xml:space="preserve"> oder mm/m</t>
    </r>
    <r>
      <rPr>
        <vertAlign val="superscript"/>
        <sz val="11"/>
        <color theme="1"/>
        <rFont val="Verdana"/>
        <family val="2"/>
      </rPr>
      <t>2</t>
    </r>
  </si>
  <si>
    <t>Ganzjährige Nutzung/ Verbrauch des Regenwassers</t>
  </si>
  <si>
    <t>Spezieller Verbrauch (z.B zum Putzen, ca. 2 l/Tag, usw.)</t>
  </si>
  <si>
    <t>Niederschlagskarte Schweiz</t>
  </si>
  <si>
    <r>
      <t>Angaben in l/m</t>
    </r>
    <r>
      <rPr>
        <vertAlign val="superscript"/>
        <sz val="11"/>
        <color theme="1"/>
        <rFont val="Verdana"/>
        <family val="2"/>
      </rPr>
      <t>2</t>
    </r>
  </si>
  <si>
    <t>Technische Daten zur empfohlenen Tankgrösse</t>
  </si>
  <si>
    <t>Mannloch Ø in mm</t>
  </si>
  <si>
    <t>Tank Bezeichnung</t>
  </si>
  <si>
    <t>Flachdach dekorativ begrünt (intensiv)</t>
  </si>
  <si>
    <t>Flachdach nicht dekorativ begrünt (extensiv)</t>
  </si>
  <si>
    <t>Volumen in l</t>
  </si>
  <si>
    <t>Gesamtlänge in mm</t>
  </si>
  <si>
    <t xml:space="preserve">Kugel Ø ca. in mm </t>
  </si>
  <si>
    <t>Gewicht ca. in kg</t>
  </si>
  <si>
    <t>Zylinder Ø ca. in mm</t>
  </si>
  <si>
    <t>Senden Sie uns die Angaben des von Ihnen berechneten Tanks gemeinsam mit Ihren persönlichen Angaben zu. Gerne melden wir uns mit einer detailierten Offerte bei Ihnen zurück.</t>
  </si>
  <si>
    <t>16.3 Vereinfachtes Berechnungsverfahren nach DIN1989-1</t>
  </si>
  <si>
    <t xml:space="preserve">Betriebswasser Jahresbedarf </t>
  </si>
  <si>
    <t xml:space="preserve">Terrasse / Balkon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</si>
</sst>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Verdana"/>
      <family val="2"/>
    </font>
    <font>
      <b/>
      <sz val="14"/>
      <color theme="1"/>
      <name val="Verdana"/>
      <family val="2"/>
    </font>
    <font>
      <b/>
      <sz val="11"/>
      <color theme="1"/>
      <name val="Verdana"/>
      <family val="2"/>
    </font>
    <font>
      <b/>
      <sz val="16"/>
      <color theme="1"/>
      <name val="Verdana"/>
      <family val="2"/>
    </font>
    <font>
      <sz val="16"/>
      <color theme="1"/>
      <name val="Verdana"/>
      <family val="2"/>
    </font>
    <font>
      <sz val="11"/>
      <name val="Verdana"/>
      <family val="2"/>
    </font>
    <font>
      <vertAlign val="superscript"/>
      <sz val="11"/>
      <color theme="1"/>
      <name val="Verdana"/>
      <family val="2"/>
    </font>
    <font>
      <sz val="14"/>
      <color theme="1"/>
      <name val="Verdana"/>
      <family val="2"/>
    </font>
    <font>
      <sz val="12"/>
      <color theme="1"/>
      <name val="Verdana"/>
      <family val="2"/>
    </font>
  </fonts>
  <fills count="5">
    <fill>
      <patternFill patternType="none"/>
    </fill>
    <fill>
      <patternFill patternType="gray125"/>
    </fill>
    <fill>
      <patternFill patternType="solid">
        <fgColor theme="0" tint="-0.34998626667073579"/>
        <bgColor indexed="64"/>
      </patternFill>
    </fill>
    <fill>
      <patternFill patternType="solid">
        <fgColor theme="3" tint="0.59999389629810485"/>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1" xfId="0" applyFont="1" applyBorder="1" applyAlignment="1" applyProtection="1">
      <alignment horizontal="left" vertical="top"/>
    </xf>
    <xf numFmtId="0" fontId="1" fillId="2" borderId="0" xfId="0" applyFont="1" applyFill="1" applyAlignment="1" applyProtection="1">
      <alignment horizontal="left" vertical="top"/>
      <protection locked="0"/>
    </xf>
    <xf numFmtId="0" fontId="1" fillId="0" borderId="2" xfId="0" applyFont="1" applyBorder="1" applyAlignment="1" applyProtection="1">
      <alignment horizontal="left" vertical="top"/>
    </xf>
    <xf numFmtId="0" fontId="1" fillId="0" borderId="3" xfId="0" applyFont="1" applyBorder="1" applyAlignment="1" applyProtection="1">
      <alignment horizontal="left" vertical="top"/>
    </xf>
    <xf numFmtId="0" fontId="2" fillId="0" borderId="4"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0" xfId="0" applyFont="1" applyAlignment="1" applyProtection="1">
      <alignment horizontal="left" vertical="top"/>
    </xf>
    <xf numFmtId="0" fontId="3" fillId="0" borderId="0" xfId="0" applyFont="1" applyAlignment="1" applyProtection="1">
      <alignment horizontal="left" vertical="top"/>
    </xf>
    <xf numFmtId="0" fontId="1" fillId="0" borderId="0" xfId="0" quotePrefix="1" applyFont="1" applyAlignment="1" applyProtection="1">
      <alignment horizontal="center" vertical="top"/>
    </xf>
    <xf numFmtId="0" fontId="4" fillId="0" borderId="0" xfId="0" applyFont="1" applyAlignment="1" applyProtection="1">
      <alignment horizontal="left" vertical="top"/>
    </xf>
    <xf numFmtId="0" fontId="5" fillId="0" borderId="0" xfId="0" applyFont="1" applyAlignment="1" applyProtection="1">
      <alignment horizontal="left" vertical="top"/>
    </xf>
    <xf numFmtId="0" fontId="1"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3" borderId="1" xfId="0" applyFont="1" applyFill="1" applyBorder="1" applyAlignment="1" applyProtection="1">
      <alignment horizontal="left" vertical="top"/>
    </xf>
    <xf numFmtId="0" fontId="1" fillId="3" borderId="2" xfId="0" applyFont="1" applyFill="1" applyBorder="1" applyAlignment="1" applyProtection="1">
      <alignment horizontal="left" vertical="top"/>
    </xf>
    <xf numFmtId="0" fontId="1" fillId="3" borderId="3"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3" fillId="3" borderId="7" xfId="0" applyFont="1" applyFill="1" applyBorder="1" applyAlignment="1" applyProtection="1">
      <alignment horizontal="left" vertical="top"/>
    </xf>
    <xf numFmtId="0" fontId="6" fillId="0" borderId="0" xfId="0" applyFont="1" applyFill="1" applyAlignment="1" applyProtection="1">
      <alignment horizontal="left" vertical="top"/>
    </xf>
    <xf numFmtId="0" fontId="6" fillId="0" borderId="0" xfId="0" applyFont="1" applyAlignment="1" applyProtection="1">
      <alignment horizontal="left" vertical="top"/>
    </xf>
    <xf numFmtId="0" fontId="3" fillId="3" borderId="0" xfId="0" applyFont="1" applyFill="1" applyBorder="1" applyAlignment="1" applyProtection="1">
      <alignment horizontal="left" vertical="top"/>
    </xf>
    <xf numFmtId="0" fontId="1" fillId="3" borderId="6" xfId="0" applyFont="1" applyFill="1" applyBorder="1" applyAlignment="1" applyProtection="1">
      <alignment horizontal="left" vertical="top"/>
    </xf>
    <xf numFmtId="0" fontId="1" fillId="3" borderId="7" xfId="0" applyFont="1" applyFill="1" applyBorder="1" applyAlignment="1" applyProtection="1">
      <alignment horizontal="left" vertical="top"/>
    </xf>
    <xf numFmtId="0" fontId="1" fillId="3" borderId="8"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3"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0" fontId="1" fillId="0" borderId="7" xfId="0" applyFont="1" applyFill="1" applyBorder="1" applyAlignment="1" applyProtection="1">
      <alignment horizontal="left" vertical="top"/>
    </xf>
    <xf numFmtId="0" fontId="1" fillId="0" borderId="8" xfId="0" applyFont="1" applyFill="1" applyBorder="1" applyAlignment="1" applyProtection="1">
      <alignment horizontal="left" vertical="top"/>
    </xf>
    <xf numFmtId="0" fontId="1" fillId="4" borderId="1" xfId="0" applyFont="1" applyFill="1" applyBorder="1" applyAlignment="1" applyProtection="1">
      <alignment horizontal="left" vertical="top"/>
    </xf>
    <xf numFmtId="0" fontId="1" fillId="4" borderId="0" xfId="0" applyFont="1" applyFill="1" applyAlignment="1" applyProtection="1">
      <alignment horizontal="left" vertical="top"/>
    </xf>
    <xf numFmtId="0" fontId="1" fillId="4" borderId="3" xfId="0"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3" fillId="4" borderId="0" xfId="0" applyFont="1" applyFill="1" applyAlignment="1" applyProtection="1">
      <alignment horizontal="left" vertical="top"/>
    </xf>
    <xf numFmtId="0" fontId="1" fillId="4" borderId="5" xfId="0" applyFont="1" applyFill="1" applyBorder="1" applyAlignment="1" applyProtection="1">
      <alignment horizontal="left" vertical="top"/>
    </xf>
    <xf numFmtId="0" fontId="1" fillId="4" borderId="6" xfId="0" applyFont="1" applyFill="1" applyBorder="1" applyAlignment="1" applyProtection="1">
      <alignment horizontal="left" vertical="top"/>
    </xf>
    <xf numFmtId="0" fontId="1" fillId="4" borderId="7" xfId="0" applyFont="1" applyFill="1" applyBorder="1" applyAlignment="1" applyProtection="1">
      <alignment horizontal="left" vertical="top"/>
    </xf>
    <xf numFmtId="0" fontId="1" fillId="4" borderId="8" xfId="0" applyFont="1" applyFill="1" applyBorder="1" applyAlignment="1" applyProtection="1">
      <alignment horizontal="left" vertical="top"/>
    </xf>
    <xf numFmtId="0" fontId="1" fillId="0" borderId="0" xfId="0" applyFont="1" applyAlignment="1" applyProtection="1">
      <alignment vertical="top"/>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Alignment="1" applyProtection="1">
      <alignment horizontal="left" vertical="center" wrapText="1"/>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0" xfId="0" applyFont="1" applyFill="1" applyBorder="1" applyAlignment="1" applyProtection="1">
      <alignment horizontal="left" vertical="top"/>
    </xf>
    <xf numFmtId="0" fontId="3" fillId="3" borderId="5" xfId="0" applyFont="1" applyFill="1" applyBorder="1" applyAlignment="1" applyProtection="1">
      <alignment horizontal="left" vertical="top"/>
    </xf>
    <xf numFmtId="0" fontId="1" fillId="0" borderId="0" xfId="0" applyFont="1" applyAlignment="1" applyProtection="1">
      <alignment horizontal="center" vertical="top"/>
    </xf>
    <xf numFmtId="0" fontId="9" fillId="3" borderId="0" xfId="0" applyFont="1" applyFill="1" applyAlignment="1" applyProtection="1">
      <alignment horizontal="left" vertical="top" wrapText="1"/>
    </xf>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1" fillId="0" borderId="14"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1" fillId="0" borderId="16" xfId="0" applyFont="1" applyBorder="1" applyAlignment="1" applyProtection="1">
      <alignment horizontal="center" vertical="top"/>
      <protection locked="0"/>
    </xf>
    <xf numFmtId="0" fontId="3" fillId="3" borderId="2"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3" fillId="3" borderId="18"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8" fillId="0" borderId="10" xfId="0" applyFont="1" applyBorder="1" applyAlignment="1" applyProtection="1">
      <alignment horizontal="left" vertical="center"/>
    </xf>
    <xf numFmtId="0" fontId="8" fillId="0" borderId="0" xfId="0" applyFont="1" applyAlignment="1" applyProtection="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551892</xdr:colOff>
      <xdr:row>18</xdr:row>
      <xdr:rowOff>86617</xdr:rowOff>
    </xdr:from>
    <xdr:to>
      <xdr:col>13</xdr:col>
      <xdr:colOff>698500</xdr:colOff>
      <xdr:row>36</xdr:row>
      <xdr:rowOff>59531</xdr:rowOff>
    </xdr:to>
    <xdr:pic>
      <xdr:nvPicPr>
        <xdr:cNvPr id="4" name="Grafik 3" descr="http://www.ee-news.ch/uploads/articles/images/b345df28480f38b2efa0f50454d120f2ba94e412.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80" t="21330" r="49368" b="3192"/>
        <a:stretch/>
      </xdr:blipFill>
      <xdr:spPr bwMode="auto">
        <a:xfrm>
          <a:off x="6901892" y="3483867"/>
          <a:ext cx="5099608" cy="3132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711128</xdr:colOff>
      <xdr:row>0</xdr:row>
      <xdr:rowOff>30306</xdr:rowOff>
    </xdr:from>
    <xdr:to>
      <xdr:col>13</xdr:col>
      <xdr:colOff>770717</xdr:colOff>
      <xdr:row>2</xdr:row>
      <xdr:rowOff>155862</xdr:rowOff>
    </xdr:to>
    <xdr:pic>
      <xdr:nvPicPr>
        <xdr:cNvPr id="2" name="Grafik 1" descr="2Logo_ROTAVER_pos_1f_pant#FD.jpg"/>
        <xdr:cNvPicPr>
          <a:picLocks noChangeAspect="1"/>
        </xdr:cNvPicPr>
      </xdr:nvPicPr>
      <xdr:blipFill rotWithShape="1">
        <a:blip xmlns:r="http://schemas.openxmlformats.org/officeDocument/2006/relationships" r:embed="rId2" cstate="print"/>
        <a:srcRect t="5089" b="12011"/>
        <a:stretch/>
      </xdr:blipFill>
      <xdr:spPr>
        <a:xfrm>
          <a:off x="11197287" y="30306"/>
          <a:ext cx="886532" cy="536863"/>
        </a:xfrm>
        <a:prstGeom prst="rect">
          <a:avLst/>
        </a:prstGeom>
      </xdr:spPr>
    </xdr:pic>
    <xdr:clientData/>
  </xdr:twoCellAnchor>
  <xdr:twoCellAnchor>
    <xdr:from>
      <xdr:col>0</xdr:col>
      <xdr:colOff>13607</xdr:colOff>
      <xdr:row>27</xdr:row>
      <xdr:rowOff>42862</xdr:rowOff>
    </xdr:from>
    <xdr:to>
      <xdr:col>7</xdr:col>
      <xdr:colOff>392906</xdr:colOff>
      <xdr:row>30</xdr:row>
      <xdr:rowOff>119062</xdr:rowOff>
    </xdr:to>
    <xdr:sp macro="" textlink="">
      <xdr:nvSpPr>
        <xdr:cNvPr id="3" name="Textfeld 2"/>
        <xdr:cNvSpPr txBox="1"/>
      </xdr:nvSpPr>
      <xdr:spPr>
        <a:xfrm>
          <a:off x="13607" y="5091112"/>
          <a:ext cx="6772955" cy="61198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CH" sz="1000" b="1">
              <a:latin typeface="Verdana" panose="020B0604030504040204" pitchFamily="34" charset="0"/>
              <a:ea typeface="Verdana" panose="020B0604030504040204" pitchFamily="34" charset="0"/>
              <a:cs typeface="Verdana" panose="020B0604030504040204" pitchFamily="34" charset="0"/>
            </a:rPr>
            <a:t>Hinweis: </a:t>
          </a:r>
          <a:r>
            <a:rPr lang="de-CH" sz="1000">
              <a:latin typeface="Verdana" panose="020B0604030504040204" pitchFamily="34" charset="0"/>
              <a:ea typeface="Verdana" panose="020B0604030504040204" pitchFamily="34" charset="0"/>
              <a:cs typeface="Verdana" panose="020B0604030504040204" pitchFamily="34" charset="0"/>
            </a:rPr>
            <a:t>Es dürfen keine organischen Stoffe,</a:t>
          </a:r>
          <a:r>
            <a:rPr lang="de-CH" sz="1000" baseline="0">
              <a:latin typeface="Verdana" panose="020B0604030504040204" pitchFamily="34" charset="0"/>
              <a:ea typeface="Verdana" panose="020B0604030504040204" pitchFamily="34" charset="0"/>
              <a:cs typeface="Verdana" panose="020B0604030504040204" pitchFamily="34" charset="0"/>
            </a:rPr>
            <a:t> wie z.B Pflanzendünger oder Substrate, vom begrünten Flachdach in den Wasserspeicher gelangen. Stellen Sie bitte sicher, dass sich die Materialien auf dem Flachdach zur Regenwassernutzung eignen, bevor Sie die begrünte Dachfläche dazu rechnen.</a:t>
          </a:r>
          <a:endParaRPr lang="de-CH"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13606</xdr:colOff>
      <xdr:row>36</xdr:row>
      <xdr:rowOff>68035</xdr:rowOff>
    </xdr:from>
    <xdr:to>
      <xdr:col>7</xdr:col>
      <xdr:colOff>404813</xdr:colOff>
      <xdr:row>38</xdr:row>
      <xdr:rowOff>452438</xdr:rowOff>
    </xdr:to>
    <xdr:sp macro="" textlink="">
      <xdr:nvSpPr>
        <xdr:cNvPr id="5" name="Textfeld 4"/>
        <xdr:cNvSpPr txBox="1"/>
      </xdr:nvSpPr>
      <xdr:spPr>
        <a:xfrm>
          <a:off x="13606" y="6723629"/>
          <a:ext cx="6784863" cy="7415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Verdana" panose="020B0604030504040204" pitchFamily="34" charset="0"/>
              <a:ea typeface="Verdana" panose="020B0604030504040204" pitchFamily="34" charset="0"/>
              <a:cs typeface="Verdana" panose="020B0604030504040204" pitchFamily="34" charset="0"/>
            </a:rPr>
            <a:t>Hinweis:</a:t>
          </a:r>
          <a:r>
            <a:rPr lang="de-CH" sz="1000" b="0" baseline="0">
              <a:latin typeface="Verdana" panose="020B0604030504040204" pitchFamily="34" charset="0"/>
              <a:ea typeface="Verdana" panose="020B0604030504040204" pitchFamily="34" charset="0"/>
              <a:cs typeface="Verdana" panose="020B0604030504040204" pitchFamily="34" charset="0"/>
            </a:rPr>
            <a:t> Es muss sichergestellt werden, dass </a:t>
          </a:r>
          <a:r>
            <a:rPr lang="de-CH" sz="1000" b="1" u="sng" baseline="0">
              <a:latin typeface="Verdana" panose="020B0604030504040204" pitchFamily="34" charset="0"/>
              <a:ea typeface="Verdana" panose="020B0604030504040204" pitchFamily="34" charset="0"/>
              <a:cs typeface="Verdana" panose="020B0604030504040204" pitchFamily="34" charset="0"/>
            </a:rPr>
            <a:t>absolut keine</a:t>
          </a:r>
          <a:r>
            <a:rPr lang="de-CH" sz="1000" b="1" baseline="0">
              <a:latin typeface="Verdana" panose="020B0604030504040204" pitchFamily="34" charset="0"/>
              <a:ea typeface="Verdana" panose="020B0604030504040204" pitchFamily="34" charset="0"/>
              <a:cs typeface="Verdana" panose="020B0604030504040204" pitchFamily="34" charset="0"/>
            </a:rPr>
            <a:t> </a:t>
          </a:r>
          <a:r>
            <a:rPr lang="de-CH" sz="1000" b="0" baseline="0">
              <a:latin typeface="Verdana" panose="020B0604030504040204" pitchFamily="34" charset="0"/>
              <a:ea typeface="Verdana" panose="020B0604030504040204" pitchFamily="34" charset="0"/>
              <a:cs typeface="Verdana" panose="020B0604030504040204" pitchFamily="34" charset="0"/>
            </a:rPr>
            <a:t>chemischen Stoffe wie Reinigungsmittel, Öl oder Farbe, in den Regenwassertank gelangen können. Ist es nicht auszuschliessen das chemische Stoffe von Balkon oder Terassen in den Regentank gelangen können, dürfen diese Flächen nicht verwendet werden!</a:t>
          </a:r>
          <a:endParaRPr lang="de-CH" sz="1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showRowColHeaders="0" tabSelected="1" showRuler="0" view="pageLayout" zoomScaleNormal="90" zoomScaleSheetLayoutView="90" workbookViewId="0">
      <selection activeCell="E36" sqref="E36"/>
    </sheetView>
  </sheetViews>
  <sheetFormatPr baseColWidth="10" defaultRowHeight="14.25" x14ac:dyDescent="0.25"/>
  <cols>
    <col min="1" max="2" width="11.42578125" style="1"/>
    <col min="3" max="3" width="16.5703125" style="1" customWidth="1"/>
    <col min="4" max="4" width="11.42578125" style="1"/>
    <col min="5" max="5" width="14.140625" style="1" bestFit="1" customWidth="1"/>
    <col min="6" max="9" width="11.42578125" style="1"/>
    <col min="10" max="10" width="11.42578125" style="1" customWidth="1"/>
    <col min="11" max="16384" width="11.42578125" style="1"/>
  </cols>
  <sheetData>
    <row r="1" spans="1:16" x14ac:dyDescent="0.25">
      <c r="A1" s="6"/>
      <c r="B1" s="8"/>
      <c r="C1" s="8"/>
      <c r="D1" s="8"/>
      <c r="E1" s="8"/>
      <c r="F1" s="8"/>
      <c r="G1" s="8"/>
      <c r="H1" s="8"/>
      <c r="I1" s="8"/>
      <c r="J1" s="8"/>
      <c r="K1" s="8"/>
      <c r="L1" s="8"/>
      <c r="M1" s="8"/>
      <c r="N1" s="9"/>
    </row>
    <row r="2" spans="1:16" ht="18" x14ac:dyDescent="0.25">
      <c r="A2" s="10" t="s">
        <v>29</v>
      </c>
      <c r="B2" s="11"/>
      <c r="C2" s="11"/>
      <c r="D2" s="11"/>
      <c r="E2" s="11"/>
      <c r="F2" s="11"/>
      <c r="G2" s="11"/>
      <c r="H2" s="11"/>
      <c r="I2" s="11"/>
      <c r="J2" s="11"/>
      <c r="K2" s="11"/>
      <c r="L2" s="11"/>
      <c r="M2" s="11"/>
      <c r="N2" s="12"/>
    </row>
    <row r="3" spans="1:16" x14ac:dyDescent="0.25">
      <c r="A3" s="13" t="s">
        <v>30</v>
      </c>
      <c r="B3" s="14"/>
      <c r="C3" s="14"/>
      <c r="D3" s="14"/>
      <c r="E3" s="14"/>
      <c r="F3" s="14"/>
      <c r="G3" s="14"/>
      <c r="H3" s="14"/>
      <c r="I3" s="14"/>
      <c r="J3" s="14"/>
      <c r="K3" s="14"/>
      <c r="L3" s="14"/>
      <c r="M3" s="14"/>
      <c r="N3" s="15"/>
    </row>
    <row r="4" spans="1:16" ht="15" thickBot="1" x14ac:dyDescent="0.3">
      <c r="A4" s="16"/>
      <c r="B4" s="16"/>
      <c r="C4" s="16"/>
      <c r="D4" s="16"/>
      <c r="E4" s="16"/>
      <c r="F4" s="16"/>
      <c r="G4" s="16"/>
      <c r="H4" s="16"/>
      <c r="I4" s="16"/>
      <c r="J4" s="16"/>
      <c r="K4" s="16"/>
      <c r="L4" s="16"/>
      <c r="M4" s="16"/>
      <c r="N4" s="16"/>
    </row>
    <row r="5" spans="1:16" ht="15" customHeight="1" x14ac:dyDescent="0.25">
      <c r="A5" s="17" t="s">
        <v>19</v>
      </c>
      <c r="B5" s="16"/>
      <c r="C5" s="16"/>
      <c r="D5" s="16"/>
      <c r="E5" s="16"/>
      <c r="F5" s="16"/>
      <c r="G5" s="16"/>
      <c r="H5" s="16"/>
      <c r="I5" s="17" t="s">
        <v>8</v>
      </c>
      <c r="J5" s="68"/>
      <c r="K5" s="69"/>
      <c r="L5" s="69"/>
      <c r="M5" s="70"/>
      <c r="N5" s="16"/>
    </row>
    <row r="6" spans="1:16" x14ac:dyDescent="0.25">
      <c r="A6" s="16"/>
      <c r="B6" s="16"/>
      <c r="C6" s="16"/>
      <c r="D6" s="16"/>
      <c r="E6" s="16"/>
      <c r="F6" s="16"/>
      <c r="G6" s="16"/>
      <c r="H6" s="16"/>
      <c r="I6" s="17"/>
      <c r="J6" s="71"/>
      <c r="K6" s="72"/>
      <c r="L6" s="72"/>
      <c r="M6" s="73"/>
      <c r="N6" s="16"/>
    </row>
    <row r="7" spans="1:16" x14ac:dyDescent="0.25">
      <c r="A7" s="18" t="s">
        <v>0</v>
      </c>
      <c r="B7" s="16" t="s">
        <v>37</v>
      </c>
      <c r="C7" s="16"/>
      <c r="D7" s="16"/>
      <c r="E7" s="16"/>
      <c r="F7" s="16"/>
      <c r="G7" s="16"/>
      <c r="H7" s="16"/>
      <c r="I7" s="17"/>
      <c r="J7" s="71"/>
      <c r="K7" s="72"/>
      <c r="L7" s="72"/>
      <c r="M7" s="73"/>
      <c r="N7" s="16"/>
    </row>
    <row r="8" spans="1:16" x14ac:dyDescent="0.25">
      <c r="A8" s="18" t="s">
        <v>0</v>
      </c>
      <c r="B8" s="16" t="s">
        <v>40</v>
      </c>
      <c r="C8" s="16"/>
      <c r="D8" s="16"/>
      <c r="E8" s="16"/>
      <c r="F8" s="16"/>
      <c r="G8" s="16"/>
      <c r="H8" s="16"/>
      <c r="I8" s="17"/>
      <c r="J8" s="71"/>
      <c r="K8" s="72"/>
      <c r="L8" s="72"/>
      <c r="M8" s="73"/>
      <c r="N8" s="16"/>
    </row>
    <row r="9" spans="1:16" ht="15.75" customHeight="1" thickBot="1" x14ac:dyDescent="0.3">
      <c r="A9" s="18" t="s">
        <v>0</v>
      </c>
      <c r="B9" s="16" t="s">
        <v>21</v>
      </c>
      <c r="C9" s="16"/>
      <c r="D9" s="16"/>
      <c r="E9" s="16"/>
      <c r="F9" s="16"/>
      <c r="G9" s="16"/>
      <c r="H9" s="16"/>
      <c r="I9" s="17"/>
      <c r="J9" s="74"/>
      <c r="K9" s="75"/>
      <c r="L9" s="75"/>
      <c r="M9" s="76"/>
      <c r="N9" s="16"/>
    </row>
    <row r="10" spans="1:16" ht="15" thickBot="1" x14ac:dyDescent="0.3">
      <c r="A10" s="18" t="s">
        <v>0</v>
      </c>
      <c r="B10" s="16" t="s">
        <v>33</v>
      </c>
      <c r="C10" s="16"/>
      <c r="D10" s="16"/>
      <c r="E10" s="16"/>
      <c r="F10" s="16"/>
      <c r="G10" s="16"/>
      <c r="H10" s="16"/>
      <c r="I10" s="17"/>
      <c r="J10" s="16"/>
      <c r="K10" s="16"/>
      <c r="L10" s="16"/>
      <c r="M10" s="16"/>
      <c r="N10" s="16"/>
    </row>
    <row r="11" spans="1:16" ht="15" customHeight="1" x14ac:dyDescent="0.25">
      <c r="F11" s="16"/>
      <c r="G11" s="16"/>
      <c r="H11" s="16"/>
      <c r="I11" s="17" t="s">
        <v>9</v>
      </c>
      <c r="J11" s="68"/>
      <c r="K11" s="69"/>
      <c r="L11" s="69"/>
      <c r="M11" s="70"/>
      <c r="N11" s="16"/>
    </row>
    <row r="12" spans="1:16" x14ac:dyDescent="0.25">
      <c r="A12" s="16"/>
      <c r="B12" s="16"/>
      <c r="C12" s="16"/>
      <c r="D12" s="16"/>
      <c r="E12" s="16"/>
      <c r="F12" s="16"/>
      <c r="G12" s="16"/>
      <c r="H12" s="16"/>
      <c r="I12" s="17"/>
      <c r="J12" s="71"/>
      <c r="K12" s="72"/>
      <c r="L12" s="72"/>
      <c r="M12" s="73"/>
      <c r="N12" s="16"/>
    </row>
    <row r="13" spans="1:16" x14ac:dyDescent="0.25">
      <c r="A13" s="17" t="s">
        <v>55</v>
      </c>
      <c r="B13" s="16"/>
      <c r="C13" s="16"/>
      <c r="D13" s="16"/>
      <c r="E13" s="16"/>
      <c r="F13" s="16"/>
      <c r="G13" s="16"/>
      <c r="H13" s="16"/>
      <c r="I13" s="16"/>
      <c r="J13" s="71"/>
      <c r="K13" s="72"/>
      <c r="L13" s="72"/>
      <c r="M13" s="73"/>
      <c r="N13" s="16"/>
    </row>
    <row r="14" spans="1:16" ht="15" x14ac:dyDescent="0.25">
      <c r="A14" s="16"/>
      <c r="B14" s="16"/>
      <c r="C14" s="16"/>
      <c r="D14" s="16"/>
      <c r="E14" s="16"/>
      <c r="F14" s="16"/>
      <c r="G14" s="16"/>
      <c r="H14" s="16"/>
      <c r="I14" s="16"/>
      <c r="J14" s="71"/>
      <c r="K14" s="72"/>
      <c r="L14" s="72"/>
      <c r="M14" s="73"/>
      <c r="N14" s="16"/>
      <c r="P14" s="3"/>
    </row>
    <row r="15" spans="1:16" ht="20.25" thickBot="1" x14ac:dyDescent="0.3">
      <c r="A15" s="19" t="s">
        <v>1</v>
      </c>
      <c r="B15" s="20"/>
      <c r="C15" s="16"/>
      <c r="D15" s="16"/>
      <c r="E15" s="16"/>
      <c r="F15" s="16"/>
      <c r="G15" s="16"/>
      <c r="H15" s="16"/>
      <c r="I15" s="16"/>
      <c r="J15" s="74"/>
      <c r="K15" s="75"/>
      <c r="L15" s="75"/>
      <c r="M15" s="76"/>
      <c r="N15" s="16"/>
    </row>
    <row r="16" spans="1:16" ht="15" customHeight="1" x14ac:dyDescent="0.25">
      <c r="A16" s="16"/>
      <c r="B16" s="16"/>
      <c r="C16" s="16"/>
      <c r="D16" s="16"/>
      <c r="E16" s="16" t="s">
        <v>31</v>
      </c>
      <c r="F16" s="16"/>
      <c r="G16" s="16"/>
      <c r="H16" s="16"/>
      <c r="I16" s="16"/>
      <c r="J16" s="82" t="s">
        <v>42</v>
      </c>
      <c r="K16" s="82"/>
      <c r="L16" s="82"/>
      <c r="M16" s="82"/>
      <c r="N16" s="16"/>
    </row>
    <row r="17" spans="1:14" ht="15.75" customHeight="1" x14ac:dyDescent="0.25">
      <c r="A17" s="17" t="s">
        <v>18</v>
      </c>
      <c r="B17" s="17"/>
      <c r="C17" s="16"/>
      <c r="D17" s="16"/>
      <c r="E17" s="16" t="s">
        <v>38</v>
      </c>
      <c r="F17" s="16"/>
      <c r="G17" s="56" t="s">
        <v>32</v>
      </c>
      <c r="H17" s="56"/>
      <c r="I17" s="16"/>
      <c r="J17" s="83"/>
      <c r="K17" s="83"/>
      <c r="L17" s="83"/>
      <c r="M17" s="83"/>
      <c r="N17" s="16"/>
    </row>
    <row r="18" spans="1:14" ht="15.75" x14ac:dyDescent="0.25">
      <c r="A18" s="16"/>
      <c r="B18" s="16"/>
      <c r="C18" s="16"/>
      <c r="D18" s="16"/>
      <c r="E18" s="16"/>
      <c r="F18" s="16"/>
      <c r="G18" s="56"/>
      <c r="H18" s="56"/>
      <c r="I18" s="16"/>
      <c r="J18" s="16" t="s">
        <v>43</v>
      </c>
      <c r="K18" s="16"/>
      <c r="L18" s="16"/>
      <c r="M18" s="16"/>
      <c r="N18" s="16"/>
    </row>
    <row r="19" spans="1:14" ht="13.5" customHeight="1" x14ac:dyDescent="0.25">
      <c r="A19" s="16" t="s">
        <v>28</v>
      </c>
      <c r="B19" s="16"/>
      <c r="C19" s="16"/>
      <c r="D19" s="16"/>
      <c r="E19" s="7"/>
      <c r="F19" s="16"/>
      <c r="G19" s="57" t="s">
        <v>39</v>
      </c>
      <c r="H19" s="57"/>
      <c r="I19" s="16"/>
      <c r="M19" s="16"/>
      <c r="N19" s="16"/>
    </row>
    <row r="20" spans="1:14" x14ac:dyDescent="0.25">
      <c r="A20" s="16"/>
      <c r="B20" s="16"/>
      <c r="C20" s="16"/>
      <c r="D20" s="16"/>
      <c r="E20" s="16"/>
      <c r="F20" s="16"/>
      <c r="G20" s="57"/>
      <c r="H20" s="57"/>
      <c r="I20" s="16"/>
      <c r="M20" s="16"/>
      <c r="N20" s="16"/>
    </row>
    <row r="21" spans="1:14" x14ac:dyDescent="0.25">
      <c r="A21" s="16" t="s">
        <v>2</v>
      </c>
      <c r="B21" s="16"/>
      <c r="C21" s="16"/>
      <c r="D21" s="16"/>
      <c r="E21" s="7"/>
      <c r="F21" s="16"/>
      <c r="G21" s="7"/>
      <c r="I21" s="16"/>
      <c r="J21" s="16"/>
      <c r="K21" s="16"/>
      <c r="L21" s="16"/>
      <c r="M21" s="16"/>
      <c r="N21" s="16"/>
    </row>
    <row r="22" spans="1:14" x14ac:dyDescent="0.25">
      <c r="A22" s="16"/>
      <c r="B22" s="16"/>
      <c r="C22" s="16"/>
      <c r="D22" s="16"/>
      <c r="E22" s="16"/>
      <c r="F22" s="16"/>
      <c r="I22" s="16"/>
      <c r="J22" s="16"/>
      <c r="K22" s="16"/>
      <c r="L22" s="16"/>
      <c r="M22" s="16"/>
      <c r="N22" s="16"/>
    </row>
    <row r="23" spans="1:14" x14ac:dyDescent="0.25">
      <c r="A23" s="16" t="s">
        <v>3</v>
      </c>
      <c r="B23" s="16"/>
      <c r="C23" s="16"/>
      <c r="D23" s="16"/>
      <c r="E23" s="7"/>
      <c r="F23" s="16"/>
      <c r="I23" s="16"/>
      <c r="J23" s="16"/>
      <c r="K23" s="16"/>
      <c r="L23" s="16"/>
      <c r="M23" s="16"/>
      <c r="N23" s="16"/>
    </row>
    <row r="24" spans="1:14" x14ac:dyDescent="0.25">
      <c r="A24" s="16"/>
      <c r="B24" s="16"/>
      <c r="C24" s="16"/>
      <c r="D24" s="16"/>
      <c r="E24" s="16"/>
      <c r="F24" s="16"/>
      <c r="I24" s="16"/>
      <c r="J24" s="16"/>
      <c r="K24" s="16"/>
      <c r="L24" s="16"/>
      <c r="M24" s="16"/>
      <c r="N24" s="16"/>
    </row>
    <row r="25" spans="1:14" ht="15" customHeight="1" x14ac:dyDescent="0.25">
      <c r="A25" s="16" t="s">
        <v>47</v>
      </c>
      <c r="B25" s="16"/>
      <c r="C25" s="16"/>
      <c r="D25" s="16"/>
      <c r="E25" s="7"/>
      <c r="F25" s="16"/>
      <c r="H25" s="16"/>
      <c r="I25" s="16"/>
      <c r="J25" s="16"/>
      <c r="K25" s="16"/>
      <c r="L25" s="16"/>
      <c r="M25" s="16"/>
      <c r="N25" s="16"/>
    </row>
    <row r="26" spans="1:14" ht="14.25" customHeight="1" x14ac:dyDescent="0.25">
      <c r="A26" s="16"/>
      <c r="B26" s="16"/>
      <c r="C26" s="16"/>
      <c r="D26" s="16"/>
      <c r="E26" s="21"/>
      <c r="F26" s="16"/>
      <c r="G26" s="16"/>
      <c r="H26" s="16"/>
      <c r="I26" s="16"/>
      <c r="J26" s="16"/>
      <c r="K26" s="16"/>
      <c r="L26" s="16"/>
      <c r="M26" s="16"/>
      <c r="N26" s="16"/>
    </row>
    <row r="27" spans="1:14" x14ac:dyDescent="0.25">
      <c r="A27" s="16" t="s">
        <v>48</v>
      </c>
      <c r="B27" s="16"/>
      <c r="C27" s="16"/>
      <c r="D27" s="16"/>
      <c r="E27" s="7"/>
      <c r="F27" s="16"/>
      <c r="G27" s="16"/>
      <c r="H27" s="16"/>
      <c r="I27" s="16"/>
      <c r="J27" s="16"/>
      <c r="K27" s="16"/>
      <c r="L27" s="16"/>
      <c r="M27" s="16"/>
      <c r="N27" s="16"/>
    </row>
    <row r="28" spans="1:14" x14ac:dyDescent="0.25">
      <c r="A28" s="16"/>
      <c r="B28" s="16"/>
      <c r="C28" s="16"/>
      <c r="D28" s="16"/>
      <c r="E28" s="16"/>
      <c r="F28" s="16"/>
      <c r="G28" s="16"/>
      <c r="H28" s="16"/>
      <c r="I28" s="16"/>
      <c r="J28" s="16"/>
      <c r="K28" s="16"/>
      <c r="L28" s="16"/>
      <c r="M28" s="16"/>
      <c r="N28" s="16"/>
    </row>
    <row r="29" spans="1:14" ht="14.25" customHeight="1" x14ac:dyDescent="0.25">
      <c r="F29" s="16"/>
      <c r="G29" s="16"/>
      <c r="H29" s="16"/>
      <c r="I29" s="16"/>
      <c r="J29" s="16"/>
      <c r="K29" s="16"/>
      <c r="L29" s="16"/>
      <c r="M29" s="16"/>
      <c r="N29" s="16"/>
    </row>
    <row r="30" spans="1:14" x14ac:dyDescent="0.25">
      <c r="F30" s="16"/>
      <c r="G30" s="22"/>
      <c r="H30" s="22"/>
      <c r="I30" s="16"/>
      <c r="J30" s="16"/>
      <c r="K30" s="16"/>
      <c r="L30" s="16"/>
      <c r="M30" s="16"/>
      <c r="N30" s="16"/>
    </row>
    <row r="31" spans="1:14" x14ac:dyDescent="0.25">
      <c r="F31" s="16"/>
      <c r="G31" s="16"/>
      <c r="H31" s="16"/>
      <c r="I31" s="16"/>
      <c r="J31" s="16"/>
      <c r="K31" s="16"/>
      <c r="L31" s="16"/>
      <c r="M31" s="16"/>
      <c r="N31" s="16"/>
    </row>
    <row r="32" spans="1:14" x14ac:dyDescent="0.25">
      <c r="A32" s="17" t="s">
        <v>57</v>
      </c>
      <c r="B32" s="17"/>
      <c r="C32" s="16"/>
      <c r="D32" s="16"/>
      <c r="E32" s="16"/>
      <c r="F32" s="16"/>
      <c r="G32" s="16"/>
      <c r="H32" s="16"/>
      <c r="I32" s="16"/>
      <c r="J32" s="16"/>
      <c r="K32" s="16"/>
      <c r="L32" s="16"/>
      <c r="M32" s="16"/>
      <c r="N32" s="16"/>
    </row>
    <row r="33" spans="1:14" x14ac:dyDescent="0.25">
      <c r="A33" s="16"/>
      <c r="B33" s="16"/>
      <c r="C33" s="16"/>
      <c r="D33" s="16"/>
      <c r="E33" s="16"/>
      <c r="F33" s="16"/>
      <c r="G33" s="16"/>
      <c r="H33" s="16"/>
      <c r="I33" s="16"/>
      <c r="J33" s="16"/>
      <c r="K33" s="16"/>
      <c r="L33" s="16"/>
      <c r="M33" s="16"/>
      <c r="N33" s="16"/>
    </row>
    <row r="34" spans="1:14" x14ac:dyDescent="0.25">
      <c r="A34" s="16" t="s">
        <v>36</v>
      </c>
      <c r="B34" s="16"/>
      <c r="C34" s="16"/>
      <c r="D34" s="16"/>
      <c r="E34" s="7"/>
      <c r="F34" s="16"/>
      <c r="G34" s="16"/>
      <c r="H34" s="16"/>
      <c r="I34" s="16"/>
      <c r="J34" s="16"/>
      <c r="K34" s="16"/>
      <c r="L34" s="16"/>
      <c r="M34" s="16"/>
      <c r="N34" s="16"/>
    </row>
    <row r="35" spans="1:14" x14ac:dyDescent="0.25">
      <c r="A35" s="16"/>
      <c r="B35" s="16"/>
      <c r="C35" s="16"/>
      <c r="D35" s="16"/>
      <c r="E35" s="16"/>
      <c r="F35" s="16"/>
      <c r="G35" s="16"/>
      <c r="H35" s="16"/>
      <c r="I35" s="16"/>
      <c r="J35" s="16"/>
      <c r="K35" s="16"/>
      <c r="L35" s="16"/>
      <c r="M35" s="16"/>
      <c r="N35" s="16"/>
    </row>
    <row r="36" spans="1:14" x14ac:dyDescent="0.25">
      <c r="A36" s="16" t="s">
        <v>27</v>
      </c>
      <c r="B36" s="16"/>
      <c r="C36" s="16"/>
      <c r="D36" s="16"/>
      <c r="E36" s="7"/>
      <c r="F36" s="16"/>
      <c r="G36" s="16"/>
      <c r="H36" s="16"/>
      <c r="I36" s="16"/>
      <c r="J36" s="16"/>
      <c r="K36" s="16"/>
      <c r="L36" s="16"/>
      <c r="M36" s="16"/>
      <c r="N36" s="16"/>
    </row>
    <row r="37" spans="1:14" x14ac:dyDescent="0.25">
      <c r="F37" s="16"/>
      <c r="G37" s="16"/>
      <c r="H37" s="16"/>
      <c r="I37" s="16"/>
      <c r="J37" s="16"/>
      <c r="K37" s="16"/>
      <c r="L37" s="16"/>
      <c r="M37" s="16"/>
      <c r="N37" s="16"/>
    </row>
    <row r="38" spans="1:14" x14ac:dyDescent="0.25">
      <c r="A38" s="16"/>
      <c r="B38" s="16"/>
      <c r="C38" s="16"/>
      <c r="D38" s="16"/>
      <c r="E38" s="16"/>
      <c r="F38" s="16"/>
      <c r="G38" s="16"/>
      <c r="H38" s="16"/>
      <c r="I38" s="16"/>
      <c r="J38" s="16"/>
      <c r="K38" s="16"/>
      <c r="L38" s="16"/>
      <c r="M38" s="16"/>
      <c r="N38" s="16"/>
    </row>
    <row r="39" spans="1:14" ht="39.75" customHeight="1" x14ac:dyDescent="0.25"/>
    <row r="40" spans="1:14" s="2" customFormat="1" ht="13.5" customHeight="1" x14ac:dyDescent="0.25">
      <c r="A40" s="58" t="s">
        <v>20</v>
      </c>
      <c r="B40" s="59"/>
      <c r="C40" s="59"/>
      <c r="D40" s="24"/>
      <c r="E40" s="24"/>
      <c r="F40" s="24"/>
      <c r="G40" s="24"/>
      <c r="H40" s="24"/>
      <c r="I40" s="24"/>
      <c r="J40" s="24"/>
      <c r="K40" s="24"/>
      <c r="L40" s="77">
        <f>(E19*0.8+E21*0.8+E23*0.6+E25*0.3+E27*0.5+E34*0.5+E36*0.8)*G21*0.95</f>
        <v>0</v>
      </c>
      <c r="M40" s="80" t="s">
        <v>7</v>
      </c>
      <c r="N40" s="81"/>
    </row>
    <row r="41" spans="1:14" s="2" customFormat="1" ht="12.75" customHeight="1" x14ac:dyDescent="0.25">
      <c r="A41" s="60"/>
      <c r="B41" s="61"/>
      <c r="C41" s="61"/>
      <c r="D41" s="31"/>
      <c r="E41" s="31"/>
      <c r="F41" s="31"/>
      <c r="G41" s="31"/>
      <c r="H41" s="31"/>
      <c r="I41" s="31"/>
      <c r="J41" s="31"/>
      <c r="K41" s="31"/>
      <c r="L41" s="78"/>
      <c r="M41" s="80"/>
      <c r="N41" s="81"/>
    </row>
    <row r="42" spans="1:14" ht="8.25" customHeight="1" x14ac:dyDescent="0.25">
      <c r="A42" s="62"/>
      <c r="B42" s="63"/>
      <c r="C42" s="63"/>
      <c r="D42" s="28"/>
      <c r="E42" s="28"/>
      <c r="F42" s="28"/>
      <c r="G42" s="28"/>
      <c r="H42" s="28"/>
      <c r="I42" s="28"/>
      <c r="J42" s="28"/>
      <c r="K42" s="28"/>
      <c r="L42" s="79"/>
      <c r="M42" s="80"/>
      <c r="N42" s="81"/>
    </row>
    <row r="43" spans="1:14" ht="19.5" x14ac:dyDescent="0.25">
      <c r="A43" s="19" t="s">
        <v>26</v>
      </c>
      <c r="B43" s="20"/>
      <c r="C43" s="20"/>
      <c r="D43" s="16"/>
      <c r="E43" s="16"/>
      <c r="F43" s="16"/>
      <c r="G43" s="16"/>
      <c r="H43" s="16"/>
      <c r="I43" s="16"/>
      <c r="J43" s="16"/>
      <c r="K43" s="16"/>
      <c r="L43" s="16"/>
      <c r="M43" s="16"/>
      <c r="N43" s="16"/>
    </row>
    <row r="44" spans="1:14" x14ac:dyDescent="0.25">
      <c r="A44" s="16"/>
      <c r="B44" s="16"/>
      <c r="C44" s="16"/>
      <c r="D44" s="16"/>
      <c r="E44" s="16"/>
      <c r="F44" s="16"/>
      <c r="G44" s="21"/>
      <c r="H44" s="21"/>
      <c r="I44" s="16"/>
      <c r="J44" s="16"/>
      <c r="K44" s="16"/>
      <c r="L44" s="16"/>
      <c r="M44" s="16"/>
      <c r="N44" s="16"/>
    </row>
    <row r="45" spans="1:14" x14ac:dyDescent="0.25">
      <c r="A45" s="16" t="s">
        <v>11</v>
      </c>
      <c r="B45" s="16"/>
      <c r="C45" s="16"/>
      <c r="D45" s="16"/>
      <c r="E45" s="16"/>
      <c r="F45" s="16"/>
      <c r="G45" s="16"/>
      <c r="H45" s="16"/>
      <c r="I45" s="16"/>
      <c r="J45" s="16"/>
      <c r="K45" s="16"/>
      <c r="L45" s="16"/>
      <c r="M45" s="16"/>
      <c r="N45" s="16"/>
    </row>
    <row r="46" spans="1:14" x14ac:dyDescent="0.25">
      <c r="A46" s="16"/>
      <c r="B46" s="16"/>
      <c r="C46" s="16"/>
      <c r="D46" s="16"/>
      <c r="E46" s="16"/>
      <c r="F46" s="16"/>
      <c r="G46" s="16"/>
      <c r="H46" s="16"/>
      <c r="I46" s="16"/>
      <c r="J46" s="16"/>
      <c r="K46" s="16"/>
      <c r="L46" s="16"/>
      <c r="M46" s="16"/>
      <c r="N46" s="16"/>
    </row>
    <row r="47" spans="1:14" x14ac:dyDescent="0.25">
      <c r="A47" s="17" t="s">
        <v>16</v>
      </c>
      <c r="B47" s="17"/>
      <c r="C47" s="17"/>
      <c r="D47" s="16"/>
      <c r="E47" s="16"/>
      <c r="F47" s="16"/>
      <c r="G47" s="21"/>
      <c r="H47" s="21"/>
      <c r="I47" s="16"/>
      <c r="J47" s="16"/>
      <c r="K47" s="16"/>
      <c r="L47" s="16"/>
      <c r="M47" s="16"/>
      <c r="N47" s="16"/>
    </row>
    <row r="48" spans="1:14" x14ac:dyDescent="0.25">
      <c r="A48" s="16"/>
      <c r="B48" s="16"/>
      <c r="C48" s="16"/>
      <c r="D48" s="16"/>
      <c r="E48" s="16"/>
      <c r="F48" s="16"/>
      <c r="G48" s="21"/>
      <c r="H48" s="21"/>
      <c r="I48" s="16"/>
      <c r="J48" s="16"/>
      <c r="K48" s="16" t="s">
        <v>26</v>
      </c>
      <c r="L48" s="16"/>
      <c r="N48" s="16"/>
    </row>
    <row r="49" spans="1:14" x14ac:dyDescent="0.25">
      <c r="A49" s="16"/>
      <c r="B49" s="16"/>
      <c r="C49" s="16"/>
      <c r="D49" s="16"/>
      <c r="E49" s="16" t="s">
        <v>10</v>
      </c>
      <c r="F49" s="16"/>
      <c r="G49" s="21"/>
      <c r="H49" s="21"/>
      <c r="I49" s="16"/>
      <c r="J49" s="16"/>
      <c r="K49" s="16"/>
      <c r="L49" s="16" t="s">
        <v>7</v>
      </c>
      <c r="N49" s="16"/>
    </row>
    <row r="50" spans="1:14" x14ac:dyDescent="0.25">
      <c r="A50" s="16"/>
      <c r="B50" s="16"/>
      <c r="C50" s="16"/>
      <c r="D50" s="16"/>
      <c r="E50" s="16"/>
      <c r="F50" s="16"/>
      <c r="G50" s="16"/>
      <c r="H50" s="16"/>
      <c r="I50" s="16"/>
      <c r="J50" s="16"/>
      <c r="K50" s="16"/>
      <c r="L50" s="16"/>
      <c r="N50" s="16"/>
    </row>
    <row r="51" spans="1:14" x14ac:dyDescent="0.25">
      <c r="A51" s="16" t="s">
        <v>25</v>
      </c>
      <c r="B51" s="16"/>
      <c r="C51" s="16"/>
      <c r="D51" s="16"/>
      <c r="E51" s="7"/>
      <c r="F51" s="16"/>
      <c r="G51" s="21"/>
      <c r="H51" s="21"/>
      <c r="I51" s="21"/>
      <c r="J51" s="16"/>
      <c r="K51" s="16"/>
      <c r="L51" s="21">
        <f>E51*24*365</f>
        <v>0</v>
      </c>
      <c r="N51" s="16"/>
    </row>
    <row r="52" spans="1:14" x14ac:dyDescent="0.25">
      <c r="A52" s="21"/>
      <c r="B52" s="21"/>
      <c r="C52" s="21"/>
      <c r="D52" s="21"/>
      <c r="E52" s="16"/>
      <c r="F52" s="16"/>
      <c r="G52" s="21"/>
      <c r="H52" s="21"/>
      <c r="I52" s="21"/>
      <c r="J52" s="16"/>
      <c r="K52" s="16"/>
      <c r="L52" s="21"/>
      <c r="N52" s="16"/>
    </row>
    <row r="53" spans="1:14" x14ac:dyDescent="0.25">
      <c r="A53" s="21" t="s">
        <v>24</v>
      </c>
      <c r="B53" s="21"/>
      <c r="C53" s="21"/>
      <c r="D53" s="21"/>
      <c r="E53" s="7"/>
      <c r="F53" s="16"/>
      <c r="G53" s="21"/>
      <c r="H53" s="21"/>
      <c r="I53" s="21"/>
      <c r="J53" s="16"/>
      <c r="K53" s="16"/>
      <c r="L53" s="21">
        <f>E53*12*365</f>
        <v>0</v>
      </c>
      <c r="N53" s="16"/>
    </row>
    <row r="54" spans="1:14" x14ac:dyDescent="0.25">
      <c r="A54" s="21"/>
      <c r="B54" s="21"/>
      <c r="C54" s="21"/>
      <c r="D54" s="21"/>
      <c r="E54" s="16"/>
      <c r="F54" s="16"/>
      <c r="G54" s="16"/>
      <c r="H54" s="16"/>
      <c r="I54" s="16"/>
      <c r="J54" s="16"/>
      <c r="K54" s="16"/>
      <c r="L54" s="16"/>
      <c r="N54" s="16"/>
    </row>
    <row r="55" spans="1:14" x14ac:dyDescent="0.25">
      <c r="A55" s="16"/>
      <c r="B55" s="16"/>
      <c r="C55" s="16"/>
      <c r="D55" s="16"/>
      <c r="E55" s="21"/>
      <c r="F55" s="21" t="s">
        <v>12</v>
      </c>
      <c r="G55" s="16"/>
      <c r="H55" s="21"/>
      <c r="I55" s="21"/>
      <c r="J55" s="16"/>
      <c r="K55" s="16"/>
      <c r="L55" s="21"/>
      <c r="N55" s="16"/>
    </row>
    <row r="56" spans="1:14" x14ac:dyDescent="0.25">
      <c r="A56" s="16" t="s">
        <v>41</v>
      </c>
      <c r="B56" s="16"/>
      <c r="C56" s="16"/>
      <c r="D56" s="16"/>
      <c r="E56" s="21"/>
      <c r="F56" s="7"/>
      <c r="G56" s="16"/>
      <c r="H56" s="21"/>
      <c r="I56" s="21"/>
      <c r="J56" s="16"/>
      <c r="K56" s="16"/>
      <c r="L56" s="21">
        <f>F56*365</f>
        <v>0</v>
      </c>
      <c r="N56" s="16"/>
    </row>
    <row r="57" spans="1:14" x14ac:dyDescent="0.25">
      <c r="A57" s="16"/>
      <c r="B57" s="16"/>
      <c r="C57" s="16"/>
      <c r="D57" s="16"/>
      <c r="E57" s="21"/>
      <c r="F57" s="16"/>
      <c r="G57" s="16"/>
      <c r="H57" s="16"/>
      <c r="I57" s="16"/>
      <c r="J57" s="16"/>
      <c r="K57" s="16"/>
      <c r="L57" s="16"/>
      <c r="N57" s="16"/>
    </row>
    <row r="58" spans="1:14" x14ac:dyDescent="0.25">
      <c r="A58" s="16"/>
      <c r="B58" s="16"/>
      <c r="C58" s="16"/>
      <c r="D58" s="16"/>
      <c r="E58" s="16"/>
      <c r="F58" s="16"/>
      <c r="G58" s="16"/>
      <c r="H58" s="16"/>
      <c r="I58" s="16"/>
      <c r="J58" s="16"/>
      <c r="K58" s="16"/>
      <c r="L58" s="16"/>
      <c r="N58" s="16"/>
    </row>
    <row r="59" spans="1:14" x14ac:dyDescent="0.25">
      <c r="A59" s="16"/>
      <c r="B59" s="16"/>
      <c r="C59" s="16"/>
      <c r="D59" s="16"/>
      <c r="E59" s="16" t="s">
        <v>17</v>
      </c>
      <c r="F59" s="16"/>
      <c r="G59" s="16"/>
      <c r="H59" s="16"/>
      <c r="I59" s="16"/>
      <c r="J59" s="16"/>
      <c r="K59" s="16"/>
      <c r="L59" s="16"/>
      <c r="N59" s="16"/>
    </row>
    <row r="60" spans="1:14" x14ac:dyDescent="0.25">
      <c r="A60" s="16" t="s">
        <v>15</v>
      </c>
      <c r="B60" s="16"/>
      <c r="C60" s="16"/>
      <c r="D60" s="16"/>
      <c r="E60" s="7"/>
      <c r="F60" s="16"/>
      <c r="G60" s="16"/>
      <c r="H60" s="16"/>
      <c r="I60" s="16"/>
      <c r="J60" s="16"/>
      <c r="K60" s="16"/>
      <c r="L60" s="16">
        <f>E60*52*25</f>
        <v>0</v>
      </c>
      <c r="N60" s="16"/>
    </row>
    <row r="61" spans="1:14" x14ac:dyDescent="0.25">
      <c r="A61" s="16"/>
      <c r="B61" s="16"/>
      <c r="C61" s="16"/>
      <c r="D61" s="16"/>
      <c r="E61" s="16"/>
      <c r="F61" s="16"/>
      <c r="G61" s="16"/>
      <c r="H61" s="16"/>
      <c r="I61" s="16"/>
      <c r="J61" s="16"/>
      <c r="K61" s="16"/>
      <c r="L61" s="16"/>
      <c r="N61" s="16"/>
    </row>
    <row r="62" spans="1:14" x14ac:dyDescent="0.25">
      <c r="A62" s="16"/>
      <c r="B62" s="16"/>
      <c r="C62" s="16"/>
      <c r="D62" s="16"/>
      <c r="E62" s="16"/>
      <c r="F62" s="16"/>
      <c r="G62" s="16"/>
      <c r="H62" s="16"/>
      <c r="I62" s="16"/>
      <c r="J62" s="16"/>
      <c r="K62" s="16"/>
      <c r="L62" s="16"/>
      <c r="N62" s="16"/>
    </row>
    <row r="63" spans="1:14" x14ac:dyDescent="0.25">
      <c r="A63" s="16"/>
      <c r="B63" s="16"/>
      <c r="C63" s="16"/>
      <c r="D63" s="29"/>
      <c r="E63" s="16" t="s">
        <v>13</v>
      </c>
      <c r="F63" s="29"/>
      <c r="G63" s="29"/>
      <c r="H63" s="29"/>
      <c r="I63" s="29"/>
      <c r="J63" s="29"/>
      <c r="K63" s="29"/>
      <c r="L63" s="29"/>
      <c r="N63" s="16"/>
    </row>
    <row r="64" spans="1:14" ht="15.75" x14ac:dyDescent="0.25">
      <c r="A64" s="16"/>
      <c r="B64" s="16"/>
      <c r="C64" s="16"/>
      <c r="D64" s="30"/>
      <c r="E64" s="16" t="s">
        <v>38</v>
      </c>
      <c r="F64" s="30"/>
      <c r="G64" s="29"/>
      <c r="H64" s="29"/>
      <c r="I64" s="30"/>
      <c r="J64" s="30"/>
      <c r="K64" s="30"/>
      <c r="L64" s="30"/>
      <c r="N64" s="16"/>
    </row>
    <row r="65" spans="1:14" x14ac:dyDescent="0.25">
      <c r="A65" s="16"/>
      <c r="B65" s="16"/>
      <c r="C65" s="16"/>
      <c r="D65" s="30"/>
      <c r="E65" s="16"/>
      <c r="F65" s="30"/>
      <c r="G65" s="29"/>
      <c r="H65" s="29"/>
      <c r="I65" s="30"/>
      <c r="J65" s="30"/>
      <c r="K65" s="30"/>
      <c r="L65" s="30"/>
      <c r="N65" s="16"/>
    </row>
    <row r="66" spans="1:14" x14ac:dyDescent="0.25">
      <c r="A66" s="16" t="s">
        <v>5</v>
      </c>
      <c r="B66" s="16"/>
      <c r="C66" s="16"/>
      <c r="D66" s="16"/>
      <c r="E66" s="7"/>
      <c r="F66" s="16"/>
      <c r="G66" s="21"/>
      <c r="H66" s="21"/>
      <c r="I66" s="16"/>
      <c r="J66" s="16"/>
      <c r="K66" s="16"/>
      <c r="L66" s="16">
        <f>E66*60</f>
        <v>0</v>
      </c>
      <c r="N66" s="16"/>
    </row>
    <row r="67" spans="1:14" x14ac:dyDescent="0.25">
      <c r="A67" s="16"/>
      <c r="B67" s="16"/>
      <c r="C67" s="16"/>
      <c r="D67" s="16"/>
      <c r="E67" s="16"/>
      <c r="F67" s="16"/>
      <c r="G67" s="21"/>
      <c r="H67" s="21"/>
      <c r="I67" s="16"/>
      <c r="J67" s="16"/>
      <c r="K67" s="16"/>
      <c r="L67" s="16"/>
      <c r="N67" s="16"/>
    </row>
    <row r="68" spans="1:14" x14ac:dyDescent="0.25">
      <c r="A68" s="16" t="s">
        <v>6</v>
      </c>
      <c r="B68" s="16"/>
      <c r="C68" s="16"/>
      <c r="D68" s="16"/>
      <c r="E68" s="7"/>
      <c r="F68" s="16"/>
      <c r="G68" s="21"/>
      <c r="H68" s="21"/>
      <c r="I68" s="16"/>
      <c r="J68" s="16"/>
      <c r="K68" s="16"/>
      <c r="L68" s="16">
        <f>E68*200</f>
        <v>0</v>
      </c>
      <c r="N68" s="16"/>
    </row>
    <row r="69" spans="1:14" x14ac:dyDescent="0.25">
      <c r="A69" s="16"/>
      <c r="B69" s="16"/>
      <c r="C69" s="16"/>
      <c r="D69" s="16"/>
      <c r="E69" s="16"/>
      <c r="F69" s="16"/>
      <c r="G69" s="21"/>
      <c r="H69" s="21"/>
      <c r="I69" s="16"/>
      <c r="J69" s="16"/>
      <c r="K69" s="16"/>
      <c r="L69" s="16"/>
      <c r="N69" s="16"/>
    </row>
    <row r="70" spans="1:14" x14ac:dyDescent="0.25">
      <c r="A70" s="17" t="s">
        <v>14</v>
      </c>
      <c r="B70" s="16"/>
      <c r="C70" s="16"/>
      <c r="D70" s="16"/>
      <c r="E70" s="16"/>
      <c r="F70" s="16"/>
      <c r="G70" s="21"/>
      <c r="H70" s="21"/>
      <c r="I70" s="16"/>
      <c r="J70" s="16"/>
      <c r="K70" s="16"/>
      <c r="L70" s="16"/>
      <c r="N70" s="16"/>
    </row>
    <row r="71" spans="1:14" s="2" customFormat="1" x14ac:dyDescent="0.25">
      <c r="A71" s="16"/>
      <c r="B71" s="16"/>
      <c r="C71" s="16"/>
      <c r="D71" s="16"/>
      <c r="E71" s="16"/>
      <c r="F71" s="16"/>
      <c r="G71" s="21"/>
      <c r="H71" s="21"/>
      <c r="I71" s="16"/>
      <c r="J71" s="16"/>
      <c r="K71" s="16"/>
      <c r="L71" s="16"/>
      <c r="N71" s="16"/>
    </row>
    <row r="72" spans="1:14" x14ac:dyDescent="0.25">
      <c r="A72" s="16" t="s">
        <v>22</v>
      </c>
      <c r="B72" s="16"/>
      <c r="C72" s="16"/>
      <c r="D72" s="16"/>
      <c r="E72" s="7"/>
      <c r="F72" s="16"/>
      <c r="G72" s="21"/>
      <c r="H72" s="21"/>
      <c r="I72" s="16"/>
      <c r="J72" s="16"/>
      <c r="K72" s="16"/>
      <c r="L72" s="16">
        <f>E72*200</f>
        <v>0</v>
      </c>
      <c r="N72" s="16"/>
    </row>
    <row r="73" spans="1:14" x14ac:dyDescent="0.25">
      <c r="A73" s="16"/>
      <c r="B73" s="16"/>
      <c r="C73" s="16"/>
      <c r="D73" s="16"/>
      <c r="E73" s="16"/>
      <c r="F73" s="16"/>
      <c r="G73" s="21"/>
      <c r="H73" s="21"/>
      <c r="I73" s="16"/>
      <c r="J73" s="16"/>
      <c r="K73" s="16"/>
      <c r="L73" s="16"/>
      <c r="N73" s="16"/>
    </row>
    <row r="74" spans="1:14" x14ac:dyDescent="0.25">
      <c r="A74" s="16" t="s">
        <v>23</v>
      </c>
      <c r="B74" s="16"/>
      <c r="C74" s="16"/>
      <c r="D74" s="16"/>
      <c r="E74" s="7"/>
      <c r="F74" s="16"/>
      <c r="G74" s="21"/>
      <c r="H74" s="21"/>
      <c r="I74" s="16"/>
      <c r="J74" s="16"/>
      <c r="K74" s="16"/>
      <c r="L74" s="16">
        <f>E74*150</f>
        <v>0</v>
      </c>
      <c r="N74" s="16"/>
    </row>
    <row r="75" spans="1:14" x14ac:dyDescent="0.25">
      <c r="A75" s="16"/>
      <c r="B75" s="16"/>
      <c r="C75" s="16"/>
      <c r="D75" s="16"/>
      <c r="E75" s="21"/>
      <c r="F75" s="21"/>
      <c r="G75" s="21"/>
      <c r="H75" s="16"/>
      <c r="I75" s="16"/>
      <c r="J75" s="16"/>
      <c r="K75" s="16"/>
      <c r="L75" s="16"/>
      <c r="M75" s="16"/>
      <c r="N75" s="16"/>
    </row>
    <row r="76" spans="1:14" s="2" customFormat="1" x14ac:dyDescent="0.25">
      <c r="A76" s="16"/>
      <c r="B76" s="16"/>
      <c r="C76" s="16"/>
      <c r="D76" s="16"/>
      <c r="E76" s="16"/>
      <c r="F76" s="16"/>
      <c r="G76" s="16"/>
      <c r="H76" s="16"/>
      <c r="I76" s="16"/>
      <c r="J76" s="16"/>
      <c r="K76" s="16"/>
      <c r="L76" s="16"/>
      <c r="M76" s="16"/>
      <c r="N76" s="16"/>
    </row>
    <row r="77" spans="1:14" x14ac:dyDescent="0.25">
      <c r="A77" s="23"/>
      <c r="B77" s="24"/>
      <c r="C77" s="24"/>
      <c r="D77" s="24"/>
      <c r="E77" s="24"/>
      <c r="F77" s="24"/>
      <c r="G77" s="24"/>
      <c r="H77" s="24"/>
      <c r="I77" s="24"/>
      <c r="J77" s="24"/>
      <c r="K77" s="24"/>
      <c r="L77" s="24"/>
      <c r="M77" s="24"/>
      <c r="N77" s="25"/>
    </row>
    <row r="78" spans="1:14" x14ac:dyDescent="0.25">
      <c r="A78" s="26" t="s">
        <v>56</v>
      </c>
      <c r="B78" s="27"/>
      <c r="C78" s="27"/>
      <c r="D78" s="27"/>
      <c r="E78" s="27"/>
      <c r="F78" s="27"/>
      <c r="G78" s="27"/>
      <c r="H78" s="27"/>
      <c r="I78" s="27"/>
      <c r="J78" s="27"/>
      <c r="K78" s="27"/>
      <c r="L78" s="27">
        <f>SUM(L51:L77)</f>
        <v>0</v>
      </c>
      <c r="M78" s="64" t="s">
        <v>7</v>
      </c>
      <c r="N78" s="65"/>
    </row>
    <row r="79" spans="1:14" x14ac:dyDescent="0.25">
      <c r="A79" s="32"/>
      <c r="B79" s="33"/>
      <c r="C79" s="33"/>
      <c r="D79" s="33"/>
      <c r="E79" s="33"/>
      <c r="F79" s="33"/>
      <c r="G79" s="33"/>
      <c r="H79" s="33"/>
      <c r="I79" s="33"/>
      <c r="J79" s="33"/>
      <c r="K79" s="33"/>
      <c r="L79" s="33"/>
      <c r="M79" s="33"/>
      <c r="N79" s="34"/>
    </row>
    <row r="80" spans="1:14" x14ac:dyDescent="0.25">
      <c r="A80" s="35"/>
      <c r="B80" s="36"/>
      <c r="C80" s="36"/>
      <c r="D80" s="36"/>
      <c r="E80" s="36"/>
      <c r="F80" s="36"/>
      <c r="G80" s="36"/>
      <c r="H80" s="36"/>
      <c r="I80" s="36"/>
      <c r="J80" s="36"/>
      <c r="K80" s="36"/>
      <c r="L80" s="36"/>
      <c r="M80" s="36"/>
      <c r="N80" s="37"/>
    </row>
    <row r="81" spans="1:14" x14ac:dyDescent="0.25">
      <c r="A81" s="38" t="s">
        <v>35</v>
      </c>
      <c r="B81" s="39"/>
      <c r="C81" s="39"/>
      <c r="D81" s="39"/>
      <c r="E81" s="39"/>
      <c r="F81" s="39"/>
      <c r="G81" s="39"/>
      <c r="H81" s="39"/>
      <c r="I81" s="39"/>
      <c r="J81" s="39"/>
      <c r="K81" s="39"/>
      <c r="L81" s="39">
        <f>MIN(L78,L40)*0.06</f>
        <v>0</v>
      </c>
      <c r="M81" s="39" t="s">
        <v>4</v>
      </c>
      <c r="N81" s="40"/>
    </row>
    <row r="82" spans="1:14" x14ac:dyDescent="0.25">
      <c r="A82" s="41"/>
      <c r="B82" s="42"/>
      <c r="C82" s="42"/>
      <c r="D82" s="42"/>
      <c r="E82" s="42"/>
      <c r="F82" s="42"/>
      <c r="G82" s="42"/>
      <c r="H82" s="42"/>
      <c r="I82" s="42"/>
      <c r="J82" s="42"/>
      <c r="K82" s="42"/>
      <c r="L82" s="42"/>
      <c r="M82" s="42"/>
      <c r="N82" s="43"/>
    </row>
    <row r="83" spans="1:14" x14ac:dyDescent="0.25">
      <c r="A83" s="44"/>
      <c r="B83" s="45"/>
      <c r="C83" s="45"/>
      <c r="D83" s="45"/>
      <c r="E83" s="45"/>
      <c r="F83" s="45"/>
      <c r="G83" s="45"/>
      <c r="H83" s="45"/>
      <c r="I83" s="45"/>
      <c r="J83" s="45"/>
      <c r="K83" s="45"/>
      <c r="L83" s="45"/>
      <c r="M83" s="45"/>
      <c r="N83" s="46"/>
    </row>
    <row r="84" spans="1:14" x14ac:dyDescent="0.25">
      <c r="A84" s="47" t="s">
        <v>34</v>
      </c>
      <c r="B84" s="48"/>
      <c r="C84" s="45"/>
      <c r="D84" s="45"/>
      <c r="E84" s="45"/>
      <c r="F84" s="45"/>
      <c r="G84" s="45"/>
      <c r="H84" s="45"/>
      <c r="I84" s="45"/>
      <c r="J84" s="45"/>
      <c r="K84" s="45"/>
      <c r="L84" s="48" t="str">
        <f>IF(L81&lt;=4000,"Kugeltank 4000l",IF(L81&lt;=5000,"Kugeltank 5000l",IF(L81&lt;=6000,"Kugeltank 6000l",IF(L81&lt;=8000,"Kugeltank 8000l",IF(L81&lt;=10000,"Kugeltank 10000l",IF(L81&lt;=12000,"Kugeltank 12000l",IF(L81&lt;=14000,"Kugeltank 14000l",IF(L81&lt;=15000,"Zylindertank 15000l",IF(L81&lt;=20000,"Zylindertank 20000l",IF(L81&lt;=25000,"Zylindertank 25000l",IF(L81&lt;=30000,"Zylindertank 30000l",IF(L81&lt;=40000,"Zylindertank 40000l",IF(L81&lt;=50000,"Zylindertank 50000l",IF(L81&lt;=75000,"Zylindertank 75000l",IF(L81&lt;=100000,"Zylindertank 100000l",IF(L81&lt;=125000,"Zylindertank 125000l",IF(L81&lt;=150000,"Zylindertank 150000l",IF(L81&lt;=200000,"Zylindertank 200000l",))))))))))))))))))</f>
        <v>Kugeltank 4000l</v>
      </c>
      <c r="M84" s="48"/>
      <c r="N84" s="49"/>
    </row>
    <row r="85" spans="1:14" x14ac:dyDescent="0.25">
      <c r="A85" s="50"/>
      <c r="B85" s="51"/>
      <c r="C85" s="51"/>
      <c r="D85" s="51"/>
      <c r="E85" s="51"/>
      <c r="F85" s="51"/>
      <c r="G85" s="51"/>
      <c r="H85" s="51"/>
      <c r="I85" s="51"/>
      <c r="J85" s="51"/>
      <c r="K85" s="51"/>
      <c r="L85" s="51"/>
      <c r="M85" s="51"/>
      <c r="N85" s="52"/>
    </row>
    <row r="86" spans="1:14" x14ac:dyDescent="0.25">
      <c r="A86" s="16"/>
      <c r="B86" s="16"/>
      <c r="C86" s="16"/>
      <c r="D86" s="16"/>
      <c r="E86" s="16"/>
      <c r="F86" s="16"/>
      <c r="G86" s="16"/>
      <c r="H86" s="16"/>
      <c r="I86" s="16"/>
      <c r="J86" s="16"/>
      <c r="K86" s="16"/>
      <c r="L86" s="16"/>
      <c r="M86" s="16"/>
      <c r="N86" s="16"/>
    </row>
    <row r="87" spans="1:14" ht="24.75" customHeight="1" x14ac:dyDescent="0.25">
      <c r="A87" s="19" t="s">
        <v>44</v>
      </c>
      <c r="B87" s="19"/>
      <c r="C87" s="19"/>
      <c r="D87" s="19"/>
      <c r="E87" s="16"/>
      <c r="F87" s="16"/>
      <c r="G87" s="16"/>
      <c r="H87" s="16"/>
      <c r="I87" s="16"/>
      <c r="J87" s="16"/>
      <c r="K87" s="16"/>
      <c r="L87" s="16"/>
      <c r="M87" s="16"/>
      <c r="N87" s="16"/>
    </row>
    <row r="88" spans="1:14" x14ac:dyDescent="0.25">
      <c r="A88" s="16"/>
      <c r="B88" s="16"/>
      <c r="C88" s="16"/>
      <c r="D88" s="16"/>
      <c r="E88" s="16"/>
      <c r="F88" s="16"/>
      <c r="G88" s="16"/>
      <c r="H88" s="16"/>
      <c r="I88" s="16"/>
      <c r="J88" s="16"/>
      <c r="K88" s="16"/>
      <c r="L88" s="16"/>
      <c r="M88" s="16"/>
      <c r="N88" s="16"/>
    </row>
    <row r="89" spans="1:14" x14ac:dyDescent="0.25">
      <c r="A89" s="16"/>
      <c r="B89" s="16"/>
      <c r="C89" s="16"/>
      <c r="D89" s="16"/>
      <c r="E89" s="16"/>
      <c r="F89" s="16"/>
      <c r="G89" s="16"/>
      <c r="H89" s="16"/>
      <c r="I89" s="16"/>
      <c r="J89" s="16"/>
      <c r="K89" s="16"/>
      <c r="L89" s="16"/>
      <c r="M89" s="16"/>
      <c r="N89" s="16"/>
    </row>
    <row r="90" spans="1:14" x14ac:dyDescent="0.25">
      <c r="A90" s="17" t="s">
        <v>46</v>
      </c>
      <c r="B90" s="17"/>
      <c r="C90" s="17" t="s">
        <v>49</v>
      </c>
      <c r="D90" s="17" t="s">
        <v>51</v>
      </c>
      <c r="E90" s="17"/>
      <c r="F90" s="54" t="s">
        <v>45</v>
      </c>
      <c r="G90" s="54"/>
      <c r="H90" s="54" t="s">
        <v>52</v>
      </c>
      <c r="I90" s="54"/>
      <c r="J90" s="16"/>
      <c r="K90" s="16"/>
      <c r="L90" s="16"/>
      <c r="M90" s="16"/>
      <c r="N90" s="16"/>
    </row>
    <row r="91" spans="1:14" x14ac:dyDescent="0.25">
      <c r="A91" s="66"/>
      <c r="B91" s="66"/>
      <c r="C91" s="16"/>
      <c r="D91" s="55"/>
      <c r="E91" s="55"/>
      <c r="F91" s="55"/>
      <c r="G91" s="55"/>
      <c r="H91" s="55"/>
      <c r="I91" s="55"/>
      <c r="J91" s="16"/>
      <c r="K91" s="16"/>
      <c r="L91" s="16"/>
      <c r="M91" s="16"/>
      <c r="N91" s="16"/>
    </row>
    <row r="92" spans="1:14" x14ac:dyDescent="0.25">
      <c r="A92" s="55" t="str">
        <f>L84</f>
        <v>Kugeltank 4000l</v>
      </c>
      <c r="B92" s="55"/>
      <c r="C92" s="16">
        <f>IF(A92="Kugeltank 4000l",4020,IF(A92="Kugeltank 5000l",5020,IF(A92="Kugeltank 6000l",6020,IF(A92="Kugeltank 8000l",8020,IF(A92="Kugeltank 10000l",10050,IF(A92="Kugeltank 12000l",12050,IF(A92="Kugeltank 14000l",14050,"-")))))))</f>
        <v>4020</v>
      </c>
      <c r="D92" s="55">
        <f>IF(A92="Kugeltank 4000l",1960,IF(A92="Kugeltank 5000l",2130,IF(A92="Kugeltank 6000l",2260,IF(A92="Kugeltank 8000l",2520,IF(A92="Kugeltank 10000l",2680,IF(A92="Kugeltank 12000l",2840,IF(A92="Kugeltank 14000l",3000,"-")))))))</f>
        <v>1960</v>
      </c>
      <c r="E92" s="55"/>
      <c r="F92" s="55">
        <f>IF(D92&lt;=3000,600,"-")</f>
        <v>600</v>
      </c>
      <c r="G92" s="55"/>
      <c r="H92" s="55">
        <f>IF(A92="Kugeltank 4000l",160,IF(A92="Kugeltank 5000l",240,IF(A92="Kugeltank 6000l",280,IF(A92="Kugeltank 8000l",360,IF(A92="Kugeltank 10000l",420,IF(A92="Kugeltank 12000l",480,IF(A92="Kugeltank 14000l",500,"-")))))))</f>
        <v>160</v>
      </c>
      <c r="I92" s="55"/>
      <c r="J92" s="16"/>
      <c r="K92" s="16"/>
      <c r="L92" s="16"/>
      <c r="M92" s="16"/>
      <c r="N92" s="16"/>
    </row>
    <row r="93" spans="1:14" x14ac:dyDescent="0.25">
      <c r="A93" s="66"/>
      <c r="B93" s="66"/>
      <c r="C93" s="16"/>
      <c r="D93" s="66"/>
      <c r="E93" s="66"/>
      <c r="F93" s="55"/>
      <c r="G93" s="55"/>
      <c r="H93" s="66"/>
      <c r="I93" s="66"/>
      <c r="J93" s="16"/>
      <c r="K93" s="16"/>
      <c r="L93" s="16"/>
      <c r="M93" s="16"/>
      <c r="N93" s="16"/>
    </row>
    <row r="94" spans="1:14" x14ac:dyDescent="0.25">
      <c r="A94" s="54" t="s">
        <v>46</v>
      </c>
      <c r="B94" s="54"/>
      <c r="C94" s="17" t="s">
        <v>49</v>
      </c>
      <c r="D94" s="54" t="s">
        <v>53</v>
      </c>
      <c r="E94" s="54"/>
      <c r="F94" s="54" t="s">
        <v>50</v>
      </c>
      <c r="G94" s="54"/>
      <c r="H94" s="54" t="s">
        <v>45</v>
      </c>
      <c r="I94" s="54"/>
      <c r="J94" s="54" t="s">
        <v>52</v>
      </c>
      <c r="K94" s="54"/>
      <c r="L94" s="16"/>
      <c r="M94" s="16"/>
      <c r="N94" s="16"/>
    </row>
    <row r="95" spans="1:14" x14ac:dyDescent="0.25">
      <c r="A95" s="55"/>
      <c r="B95" s="55"/>
      <c r="C95" s="16"/>
      <c r="D95" s="55"/>
      <c r="E95" s="55"/>
      <c r="F95" s="55"/>
      <c r="G95" s="55"/>
      <c r="H95" s="55"/>
      <c r="I95" s="55"/>
      <c r="J95" s="55"/>
      <c r="K95" s="55"/>
      <c r="L95" s="16"/>
      <c r="M95" s="16"/>
      <c r="N95" s="16"/>
    </row>
    <row r="96" spans="1:14" x14ac:dyDescent="0.25">
      <c r="A96" s="55" t="str">
        <f>L84</f>
        <v>Kugeltank 4000l</v>
      </c>
      <c r="B96" s="55"/>
      <c r="C96" s="16" t="str">
        <f>IF(A96="Zylindertank 15000l",15000,IF(A96="Zylindertank 20000l",20000,(IF(A96="Zylindertank 25000l",25000,IF(A96="Zylindertank 30000l",30000,IF(A96="Zylindertank 40000l",40000,IF(A96="Zylindertank 50000l",50000,IF(A96="Zylindertank 75000l",75000,IF(A96="Zylindertank 100000l",100000,IF(A96="Zylindertank 125000l",125000,IF(A96="Zylindertank 150000l",150000,IF(A96="Zylindertank 200000l",200000,"-"))))))))))))</f>
        <v>-</v>
      </c>
      <c r="D96" s="55" t="str">
        <f>IF(A96="Zylindertank 15000l",2500,IF(A96="Zylindertank 20000l",2500,(IF(A96="Zylindertank 25000l",2500,IF(A96="Zylindertank 30000l",2500,IF(A96="Zylindertank 40000l",2500,IF(A96="Zylindertank 50000l",2500,IF(A96="Zylindertank 75000l",3000,IF(A96="Zylindertank 100000l",3000,IF(A96="Zylindertank 125000l",3500,IF(A96="Zylindertank 150000l",3500,IF(A96="Zylindertank 200000l",3500,"-"))))))))))))</f>
        <v>-</v>
      </c>
      <c r="E96" s="55"/>
      <c r="F96" s="55" t="str">
        <f>IF(A96="Zylindertank 15000l",3470,IF(A96="Zylindertank 20000l",4520,(IF(A96="Zylindertank 25000l",5560,IF(A96="Zylindertank 30000l",6610,IF(A96="Zylindertank 40000l",8690,IF(A96="Zylindertank 50000l",10780,IF(A96="Zylindertank 75000l",11310,IF(A96="Zylindertank 100000l",14960,IF(A96="Zylindertank 125000l",13125,IF(A96="Zylindertank 150000l",16350,IF(A96="Zylindertank 200000l",21720,"-"))))))))))))</f>
        <v>-</v>
      </c>
      <c r="G96" s="55"/>
      <c r="H96" s="55" t="str">
        <f>IF(F96&lt;=21720,600,"-")</f>
        <v>-</v>
      </c>
      <c r="I96" s="55"/>
      <c r="J96" s="55" t="str">
        <f>IF(A96="Zylindertank 15000l",850,IF(A96="Zylindertank 20000l",1000,(IF(A96="Zylindertank 25000l",1200,IF(A96="Zylindertank 30000l",1400,IF(A96="Zylindertank 40000l",1800,IF(A96="Zylindertank 50000l",2250,IF(A96="Zylindertank 75000l",3250,IF(A96="Zylindertank 100000l",4100,IF(A96="Zylindertank 125000l",5050,IF(A96="Zylindertank 150000l",6100,IF(A96="Zylindertank 200000l",8200,"-"))))))))))))</f>
        <v>-</v>
      </c>
      <c r="K96" s="55"/>
      <c r="L96" s="16"/>
      <c r="M96" s="16"/>
      <c r="N96" s="16"/>
    </row>
    <row r="97" spans="1:14" x14ac:dyDescent="0.25">
      <c r="A97" s="53"/>
      <c r="B97" s="53"/>
      <c r="C97" s="53"/>
      <c r="D97" s="53"/>
      <c r="E97" s="53"/>
      <c r="F97" s="53"/>
      <c r="G97" s="53"/>
      <c r="H97" s="53"/>
      <c r="I97" s="53"/>
      <c r="J97" s="53"/>
      <c r="K97" s="53"/>
      <c r="L97" s="53"/>
      <c r="M97" s="53"/>
      <c r="N97" s="53"/>
    </row>
    <row r="98" spans="1:14" x14ac:dyDescent="0.25">
      <c r="A98" s="53"/>
      <c r="B98" s="53"/>
      <c r="C98" s="53"/>
      <c r="D98" s="53"/>
      <c r="E98" s="53"/>
      <c r="F98" s="53"/>
      <c r="G98" s="53"/>
      <c r="H98" s="53"/>
      <c r="I98" s="53"/>
      <c r="J98" s="53"/>
      <c r="K98" s="53"/>
      <c r="L98" s="53"/>
      <c r="M98" s="53"/>
      <c r="N98" s="53"/>
    </row>
    <row r="99" spans="1:14" ht="15" customHeight="1" x14ac:dyDescent="0.25">
      <c r="A99" s="67" t="s">
        <v>54</v>
      </c>
      <c r="B99" s="67"/>
      <c r="C99" s="67"/>
      <c r="D99" s="67"/>
      <c r="E99" s="67"/>
      <c r="F99" s="67"/>
      <c r="G99" s="67"/>
      <c r="H99" s="67"/>
      <c r="I99" s="67"/>
      <c r="J99" s="67"/>
      <c r="K99" s="67"/>
      <c r="L99" s="67"/>
      <c r="M99" s="67"/>
      <c r="N99" s="67"/>
    </row>
    <row r="100" spans="1:14" ht="14.25" customHeight="1" x14ac:dyDescent="0.25">
      <c r="A100" s="67"/>
      <c r="B100" s="67"/>
      <c r="C100" s="67"/>
      <c r="D100" s="67"/>
      <c r="E100" s="67"/>
      <c r="F100" s="67"/>
      <c r="G100" s="67"/>
      <c r="H100" s="67"/>
      <c r="I100" s="67"/>
      <c r="J100" s="67"/>
      <c r="K100" s="67"/>
      <c r="L100" s="67"/>
      <c r="M100" s="67"/>
      <c r="N100" s="67"/>
    </row>
    <row r="101" spans="1:14" x14ac:dyDescent="0.25">
      <c r="A101" s="5"/>
      <c r="B101" s="5"/>
      <c r="C101" s="5"/>
      <c r="D101" s="5"/>
      <c r="E101" s="5"/>
      <c r="F101" s="5"/>
      <c r="G101" s="5"/>
      <c r="H101" s="5"/>
      <c r="I101" s="5"/>
      <c r="J101" s="5"/>
      <c r="K101" s="5"/>
      <c r="L101" s="5"/>
      <c r="M101" s="4"/>
      <c r="N101" s="4"/>
    </row>
    <row r="102" spans="1:14" x14ac:dyDescent="0.25">
      <c r="A102" s="5"/>
      <c r="B102" s="5"/>
      <c r="C102" s="5"/>
      <c r="D102" s="5"/>
      <c r="E102" s="5"/>
      <c r="F102" s="5"/>
      <c r="G102" s="5"/>
      <c r="H102" s="5"/>
      <c r="I102" s="5"/>
      <c r="J102" s="5"/>
      <c r="K102" s="5"/>
      <c r="L102" s="5"/>
      <c r="M102" s="4"/>
      <c r="N102" s="4"/>
    </row>
    <row r="103" spans="1:14" x14ac:dyDescent="0.25">
      <c r="A103" s="5"/>
      <c r="B103" s="5"/>
      <c r="C103" s="5"/>
      <c r="D103" s="5"/>
      <c r="E103" s="5"/>
      <c r="F103" s="5"/>
      <c r="G103" s="5"/>
      <c r="H103" s="5"/>
      <c r="I103" s="5"/>
      <c r="J103" s="5"/>
      <c r="K103" s="5"/>
      <c r="L103" s="5"/>
      <c r="M103" s="4"/>
      <c r="N103" s="4"/>
    </row>
    <row r="104" spans="1:14" x14ac:dyDescent="0.25">
      <c r="A104" s="5"/>
      <c r="B104" s="5"/>
      <c r="C104" s="5"/>
      <c r="D104" s="5"/>
      <c r="E104" s="5"/>
      <c r="F104" s="5"/>
      <c r="G104" s="5"/>
      <c r="H104" s="5"/>
      <c r="I104" s="5"/>
      <c r="J104" s="5"/>
      <c r="K104" s="5"/>
      <c r="L104" s="5"/>
      <c r="M104" s="4"/>
      <c r="N104" s="4"/>
    </row>
    <row r="105" spans="1:14" x14ac:dyDescent="0.25">
      <c r="A105" s="5"/>
      <c r="B105" s="5"/>
      <c r="C105" s="5"/>
      <c r="D105" s="5"/>
      <c r="E105" s="5"/>
      <c r="F105" s="5"/>
      <c r="G105" s="5"/>
      <c r="H105" s="5"/>
      <c r="I105" s="5"/>
      <c r="J105" s="5"/>
      <c r="K105" s="5"/>
      <c r="L105" s="5"/>
      <c r="M105" s="4"/>
      <c r="N105" s="4"/>
    </row>
    <row r="106" spans="1:14" x14ac:dyDescent="0.25">
      <c r="A106" s="5"/>
      <c r="B106" s="5"/>
      <c r="C106" s="5"/>
      <c r="D106" s="5"/>
      <c r="E106" s="5"/>
      <c r="F106" s="5"/>
      <c r="G106" s="5"/>
      <c r="H106" s="5"/>
      <c r="I106" s="5"/>
      <c r="J106" s="5"/>
      <c r="K106" s="5"/>
      <c r="L106" s="5"/>
      <c r="M106" s="4"/>
      <c r="N106" s="4"/>
    </row>
    <row r="107" spans="1:14" x14ac:dyDescent="0.25">
      <c r="A107" s="4"/>
      <c r="B107" s="4"/>
      <c r="C107" s="4"/>
      <c r="D107" s="4"/>
      <c r="E107" s="4"/>
      <c r="F107" s="4"/>
      <c r="G107" s="4"/>
      <c r="H107" s="4"/>
      <c r="I107" s="4"/>
      <c r="J107" s="4"/>
      <c r="K107" s="4"/>
      <c r="L107" s="4"/>
      <c r="M107" s="4"/>
      <c r="N107" s="4"/>
    </row>
    <row r="108" spans="1:14" x14ac:dyDescent="0.25">
      <c r="A108" s="4"/>
      <c r="B108" s="4"/>
      <c r="C108" s="4"/>
      <c r="D108" s="4"/>
      <c r="E108" s="4"/>
      <c r="F108" s="4"/>
      <c r="G108" s="4"/>
      <c r="H108" s="4"/>
      <c r="I108" s="4"/>
      <c r="J108" s="4"/>
      <c r="K108" s="4"/>
      <c r="L108" s="4"/>
      <c r="M108" s="4"/>
      <c r="N108" s="4"/>
    </row>
    <row r="109" spans="1:14" x14ac:dyDescent="0.25">
      <c r="A109" s="4"/>
      <c r="B109" s="4"/>
      <c r="C109" s="4"/>
      <c r="D109" s="4"/>
      <c r="E109" s="4"/>
      <c r="F109" s="4"/>
      <c r="G109" s="4"/>
      <c r="H109" s="4"/>
      <c r="I109" s="4"/>
      <c r="J109" s="4"/>
      <c r="K109" s="4"/>
      <c r="L109" s="4"/>
      <c r="M109" s="4"/>
      <c r="N109" s="4"/>
    </row>
    <row r="110" spans="1:14" x14ac:dyDescent="0.25">
      <c r="A110" s="4"/>
      <c r="B110" s="4"/>
      <c r="C110" s="4"/>
      <c r="D110" s="4"/>
      <c r="E110" s="4"/>
      <c r="F110" s="4"/>
      <c r="G110" s="4"/>
      <c r="H110" s="4"/>
      <c r="I110" s="4"/>
      <c r="J110" s="4"/>
      <c r="K110" s="4"/>
      <c r="L110" s="4"/>
      <c r="M110" s="4"/>
      <c r="N110" s="4"/>
    </row>
    <row r="111" spans="1:14" x14ac:dyDescent="0.25">
      <c r="A111" s="4"/>
      <c r="B111" s="4"/>
      <c r="C111" s="4"/>
      <c r="D111" s="4"/>
      <c r="E111" s="4"/>
      <c r="F111" s="4"/>
      <c r="G111" s="4"/>
      <c r="H111" s="4"/>
      <c r="I111" s="4"/>
      <c r="J111" s="4"/>
      <c r="K111" s="4"/>
      <c r="L111" s="4"/>
      <c r="M111" s="4"/>
      <c r="N111" s="4"/>
    </row>
    <row r="112" spans="1:14" x14ac:dyDescent="0.25">
      <c r="A112" s="4"/>
      <c r="B112" s="4"/>
      <c r="C112" s="4"/>
      <c r="D112" s="4"/>
      <c r="E112" s="4"/>
      <c r="F112" s="4"/>
      <c r="G112" s="4"/>
      <c r="H112" s="4"/>
      <c r="I112" s="4"/>
      <c r="J112" s="4"/>
      <c r="K112" s="4"/>
      <c r="L112" s="4"/>
      <c r="M112" s="4"/>
      <c r="N112" s="4"/>
    </row>
    <row r="113" spans="1:14" x14ac:dyDescent="0.25">
      <c r="A113" s="4"/>
      <c r="B113" s="4"/>
      <c r="C113" s="4"/>
      <c r="D113" s="4"/>
      <c r="E113" s="4"/>
      <c r="F113" s="4"/>
      <c r="G113" s="4"/>
      <c r="H113" s="4"/>
      <c r="I113" s="4"/>
      <c r="J113" s="4"/>
      <c r="K113" s="4"/>
      <c r="L113" s="4"/>
      <c r="M113" s="4"/>
      <c r="N113" s="4"/>
    </row>
    <row r="114" spans="1:14" x14ac:dyDescent="0.25">
      <c r="A114" s="4"/>
      <c r="B114" s="4"/>
      <c r="C114" s="4"/>
      <c r="D114" s="4"/>
      <c r="E114" s="4"/>
      <c r="F114" s="4"/>
      <c r="G114" s="4"/>
      <c r="H114" s="4"/>
      <c r="I114" s="4"/>
      <c r="J114" s="4"/>
      <c r="K114" s="4"/>
      <c r="L114" s="4"/>
      <c r="M114" s="4"/>
      <c r="N114" s="4"/>
    </row>
  </sheetData>
  <sheetProtection algorithmName="SHA-512" hashValue="/7xL0A6fs3zlbdMLVrsvoPoTF6XwIdi6l5GQcVYfCnf95VdO/J1W3JAHpdODzqyzhqG5PY9XmtQwlDcWdz9PDQ==" saltValue="FhKhZm2dPTd7W1EMd+U3vA==" spinCount="100000" sheet="1" objects="1" scenarios="1" selectLockedCells="1"/>
  <protectedRanges>
    <protectedRange sqref="E19 E21 E23 E25 E27 E34 E36 G21" name="Regenwassertrag"/>
    <protectedRange sqref="J5:M9" name="Objekt"/>
    <protectedRange sqref="J11:M15" name="Kunde"/>
    <protectedRange sqref="E51 E53 F56 E60 E66 E68 E72 E74" name="Regenwasserverbrauch"/>
  </protectedRanges>
  <mergeCells count="47">
    <mergeCell ref="L40:L42"/>
    <mergeCell ref="M40:N42"/>
    <mergeCell ref="J11:M11"/>
    <mergeCell ref="J12:M12"/>
    <mergeCell ref="J13:M13"/>
    <mergeCell ref="J14:M14"/>
    <mergeCell ref="J15:M15"/>
    <mergeCell ref="J16:M17"/>
    <mergeCell ref="J5:M5"/>
    <mergeCell ref="J6:M6"/>
    <mergeCell ref="J7:M7"/>
    <mergeCell ref="J8:M8"/>
    <mergeCell ref="J9:M9"/>
    <mergeCell ref="A99:N100"/>
    <mergeCell ref="F91:G91"/>
    <mergeCell ref="F92:G92"/>
    <mergeCell ref="F93:G93"/>
    <mergeCell ref="F94:G94"/>
    <mergeCell ref="F95:G95"/>
    <mergeCell ref="F96:G96"/>
    <mergeCell ref="D96:E96"/>
    <mergeCell ref="D91:E91"/>
    <mergeCell ref="D92:E92"/>
    <mergeCell ref="D93:E93"/>
    <mergeCell ref="D94:E94"/>
    <mergeCell ref="A93:B93"/>
    <mergeCell ref="H93:I93"/>
    <mergeCell ref="A92:B92"/>
    <mergeCell ref="J96:K96"/>
    <mergeCell ref="M78:N78"/>
    <mergeCell ref="F90:G90"/>
    <mergeCell ref="H90:I90"/>
    <mergeCell ref="A91:B91"/>
    <mergeCell ref="H91:I91"/>
    <mergeCell ref="G17:H18"/>
    <mergeCell ref="H92:I92"/>
    <mergeCell ref="G19:H20"/>
    <mergeCell ref="A40:C42"/>
    <mergeCell ref="A96:B96"/>
    <mergeCell ref="H96:I96"/>
    <mergeCell ref="A94:B94"/>
    <mergeCell ref="H94:I94"/>
    <mergeCell ref="J94:K94"/>
    <mergeCell ref="A95:B95"/>
    <mergeCell ref="H95:I95"/>
    <mergeCell ref="J95:K95"/>
    <mergeCell ref="D95:E95"/>
  </mergeCells>
  <pageMargins left="0.7" right="9.1406249999999994E-2" top="0.78740157499999996" bottom="0.67321428571428577" header="0.3" footer="0.3"/>
  <pageSetup paperSize="9" scale="78" orientation="landscape" r:id="rId1"/>
  <headerFooter>
    <oddHeader>&amp;L&amp;"Verdana,Standard"ROTAVER Composites AG
Kunststoffwerk / CH-3432 Lützelflüh
Telefon 034 460 62 62 / info@rotaver.ch&amp;C&amp;"Verdana,Standard"Seite &amp;P/&amp;N&amp;R&amp;"Verdana,Standard"&amp;D/&amp;T</oddHeader>
    <oddFooter>&amp;L&amp;"Verdana,Standard"&amp;Z&amp;F&amp;RJR</oddFooter>
  </headerFooter>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 Anlehnung DIN1989-1</vt:lpstr>
    </vt:vector>
  </TitlesOfParts>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graber</dc:creator>
  <cp:lastModifiedBy>rotaver</cp:lastModifiedBy>
  <cp:lastPrinted>2016-02-19T12:15:34Z</cp:lastPrinted>
  <dcterms:created xsi:type="dcterms:W3CDTF">2011-08-02T05:38:58Z</dcterms:created>
  <dcterms:modified xsi:type="dcterms:W3CDTF">2016-02-19T13:01:03Z</dcterms:modified>
</cp:coreProperties>
</file>